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240" yWindow="120" windowWidth="9135" windowHeight="4455"/>
  </bookViews>
  <sheets>
    <sheet name="Übersicht" sheetId="19" r:id="rId1"/>
    <sheet name="Beisp. 5.1.1 u. 5.2.1" sheetId="1" r:id="rId2"/>
    <sheet name="Beisp. 5.2.2" sheetId="2" r:id="rId3"/>
    <sheet name="Beisp. 5.3.1 u. 5.3.2" sheetId="3" r:id="rId4"/>
    <sheet name="Beisp. 5.4.1" sheetId="4" r:id="rId5"/>
    <sheet name="Beisp. 5.5.1" sheetId="5" r:id="rId6"/>
    <sheet name="Beisp. 5.6.1" sheetId="16" r:id="rId7"/>
    <sheet name="Beisp. 5.7.1" sheetId="6" r:id="rId8"/>
    <sheet name="Beisp. 5.7.2" sheetId="7" r:id="rId9"/>
    <sheet name="Aufg. 5.2" sheetId="8" r:id="rId10"/>
    <sheet name="Aufg. 5.3" sheetId="9" r:id="rId11"/>
    <sheet name="Aufg. 5.4" sheetId="10" r:id="rId12"/>
    <sheet name="Aufg. 5.5" sheetId="11" r:id="rId13"/>
    <sheet name="Aufg. 5.6" sheetId="12" r:id="rId14"/>
    <sheet name="Aufg. 5.7" sheetId="13" r:id="rId15"/>
    <sheet name="Aufg. 5.8" sheetId="14" r:id="rId16"/>
    <sheet name="Aufg. 5.9a" sheetId="17" r:id="rId17"/>
    <sheet name="Aufg. 5.9b und c" sheetId="15" r:id="rId18"/>
    <sheet name="Digitale Abschreibung (Zusatz)" sheetId="18" r:id="rId19"/>
  </sheets>
  <definedNames>
    <definedName name="Jahr" localSheetId="11">'Aufg. 5.4'!$E$2</definedName>
    <definedName name="Jahr" localSheetId="12">'Aufg. 5.5'!$E$2</definedName>
    <definedName name="Jahr" localSheetId="7">'Beisp. 5.7.1'!$E$2</definedName>
    <definedName name="K0" localSheetId="11">'Aufg. 5.4'!$E$3</definedName>
    <definedName name="K0" localSheetId="12">'Aufg. 5.5'!$E$3</definedName>
    <definedName name="K0">'Beisp. 5.7.1'!$E$3</definedName>
    <definedName name="KN" localSheetId="11">'Aufg. 5.4'!$E$5</definedName>
    <definedName name="KN" localSheetId="12">'Aufg. 5.5'!$E$5</definedName>
    <definedName name="KN">'Beisp. 5.7.1'!$E$5</definedName>
    <definedName name="N" localSheetId="11">'Aufg. 5.4'!$E$4</definedName>
    <definedName name="N" localSheetId="12">'Aufg. 5.5'!$E$4</definedName>
    <definedName name="N">'Beisp. 5.7.1'!$E$4</definedName>
    <definedName name="p" localSheetId="11">'Aufg. 5.4'!$I$8</definedName>
    <definedName name="p" localSheetId="12">'Aufg. 5.5'!$I$8</definedName>
    <definedName name="p">'Beisp. 5.7.1'!$E$6</definedName>
  </definedNames>
  <calcPr calcId="145621"/>
</workbook>
</file>

<file path=xl/calcChain.xml><?xml version="1.0" encoding="utf-8"?>
<calcChain xmlns="http://schemas.openxmlformats.org/spreadsheetml/2006/main">
  <c r="E9" i="7" l="1"/>
  <c r="F2" i="7"/>
  <c r="B8" i="18"/>
  <c r="C8" i="18"/>
  <c r="D8" i="18"/>
  <c r="A9" i="18"/>
  <c r="B10" i="9"/>
  <c r="B8" i="9"/>
  <c r="B9" i="9"/>
  <c r="I8" i="10"/>
  <c r="A11" i="10"/>
  <c r="C11" i="10"/>
  <c r="D11" i="10"/>
  <c r="H11" i="10"/>
  <c r="I11" i="10" s="1"/>
  <c r="G11" i="10"/>
  <c r="D8" i="10"/>
  <c r="C11" i="11"/>
  <c r="D11" i="11"/>
  <c r="K11" i="11" s="1"/>
  <c r="I8" i="11"/>
  <c r="H11" i="11"/>
  <c r="I11" i="11" s="1"/>
  <c r="A11" i="11"/>
  <c r="A12" i="11" s="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G12" i="11"/>
  <c r="G11" i="11"/>
  <c r="D8" i="11"/>
  <c r="B12" i="11"/>
  <c r="B13" i="11"/>
  <c r="B4" i="12"/>
  <c r="B8" i="13"/>
  <c r="C8" i="13" s="1"/>
  <c r="B6" i="13"/>
  <c r="B12" i="14"/>
  <c r="D10" i="14"/>
  <c r="D9" i="14" s="1"/>
  <c r="C12" i="14" s="1"/>
  <c r="F12" i="14" s="1"/>
  <c r="A13" i="14"/>
  <c r="A14" i="14" s="1"/>
  <c r="D12" i="17"/>
  <c r="A15" i="15"/>
  <c r="C10" i="1"/>
  <c r="F10" i="1" s="1"/>
  <c r="A11" i="1"/>
  <c r="C11" i="1"/>
  <c r="F11" i="1"/>
  <c r="A12" i="1"/>
  <c r="C12" i="1" s="1"/>
  <c r="F12" i="1" s="1"/>
  <c r="A13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B10" i="1"/>
  <c r="D10" i="1"/>
  <c r="B11" i="1"/>
  <c r="D11" i="1" s="1"/>
  <c r="B12" i="1" s="1"/>
  <c r="D12" i="1" s="1"/>
  <c r="B13" i="1" s="1"/>
  <c r="C10" i="2"/>
  <c r="F10" i="2" s="1"/>
  <c r="A11" i="2"/>
  <c r="C11" i="2" s="1"/>
  <c r="F11" i="2" s="1"/>
  <c r="A12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B10" i="2"/>
  <c r="D10" i="2" s="1"/>
  <c r="B11" i="2" s="1"/>
  <c r="D11" i="2" s="1"/>
  <c r="B12" i="2" s="1"/>
  <c r="B11" i="3"/>
  <c r="D11" i="3" s="1"/>
  <c r="B12" i="3" s="1"/>
  <c r="C11" i="3"/>
  <c r="F11" i="3" s="1"/>
  <c r="A12" i="3"/>
  <c r="A13" i="3"/>
  <c r="A14" i="3"/>
  <c r="A15" i="3" s="1"/>
  <c r="A16" i="3"/>
  <c r="C16" i="3" s="1"/>
  <c r="A17" i="3"/>
  <c r="C17" i="3" s="1"/>
  <c r="A18" i="3"/>
  <c r="A19" i="3" s="1"/>
  <c r="F19" i="3" s="1"/>
  <c r="D18" i="3"/>
  <c r="D19" i="3"/>
  <c r="B8" i="4"/>
  <c r="B9" i="4"/>
  <c r="C9" i="4" s="1"/>
  <c r="D9" i="4" s="1"/>
  <c r="B10" i="4"/>
  <c r="C7" i="4"/>
  <c r="D7" i="4" s="1"/>
  <c r="C8" i="4"/>
  <c r="D8" i="4"/>
  <c r="C18" i="4"/>
  <c r="D18" i="4" s="1"/>
  <c r="C19" i="4"/>
  <c r="D19" i="4"/>
  <c r="C20" i="4"/>
  <c r="D20" i="4" s="1"/>
  <c r="C21" i="4"/>
  <c r="D21" i="4"/>
  <c r="C22" i="4"/>
  <c r="D22" i="4" s="1"/>
  <c r="C23" i="4"/>
  <c r="D23" i="4"/>
  <c r="C24" i="4"/>
  <c r="D24" i="4" s="1"/>
  <c r="C17" i="4"/>
  <c r="D17" i="4"/>
  <c r="C25" i="4"/>
  <c r="D25" i="4" s="1"/>
  <c r="C26" i="4"/>
  <c r="D26" i="4"/>
  <c r="C27" i="4"/>
  <c r="D27" i="4" s="1"/>
  <c r="C28" i="4"/>
  <c r="D28" i="4"/>
  <c r="C29" i="4"/>
  <c r="D29" i="4" s="1"/>
  <c r="C30" i="4"/>
  <c r="D30" i="4"/>
  <c r="C31" i="4"/>
  <c r="D31" i="4" s="1"/>
  <c r="C32" i="4"/>
  <c r="D32" i="4"/>
  <c r="C33" i="4"/>
  <c r="D33" i="4" s="1"/>
  <c r="C34" i="4"/>
  <c r="D34" i="4"/>
  <c r="C35" i="4"/>
  <c r="D35" i="4" s="1"/>
  <c r="C36" i="4"/>
  <c r="D36" i="4"/>
  <c r="C37" i="4"/>
  <c r="D37" i="4" s="1"/>
  <c r="C38" i="4"/>
  <c r="D38" i="4"/>
  <c r="C39" i="4"/>
  <c r="D39" i="4" s="1"/>
  <c r="C40" i="4"/>
  <c r="D40" i="4"/>
  <c r="C41" i="4"/>
  <c r="D41" i="4" s="1"/>
  <c r="C42" i="4"/>
  <c r="D42" i="4"/>
  <c r="C43" i="4"/>
  <c r="D43" i="4" s="1"/>
  <c r="C44" i="4"/>
  <c r="D44" i="4"/>
  <c r="C45" i="4"/>
  <c r="D45" i="4" s="1"/>
  <c r="C46" i="4"/>
  <c r="D46" i="4"/>
  <c r="C47" i="4"/>
  <c r="D47" i="4" s="1"/>
  <c r="C48" i="4"/>
  <c r="D48" i="4"/>
  <c r="C49" i="4"/>
  <c r="D49" i="4" s="1"/>
  <c r="C50" i="4"/>
  <c r="D50" i="4"/>
  <c r="C51" i="4"/>
  <c r="D51" i="4" s="1"/>
  <c r="C52" i="4"/>
  <c r="D52" i="4"/>
  <c r="C53" i="4"/>
  <c r="D53" i="4" s="1"/>
  <c r="C54" i="4"/>
  <c r="D54" i="4"/>
  <c r="C55" i="4"/>
  <c r="D55" i="4" s="1"/>
  <c r="C56" i="4"/>
  <c r="D56" i="4"/>
  <c r="B8" i="5"/>
  <c r="B8" i="16"/>
  <c r="C8" i="16" s="1"/>
  <c r="B9" i="16"/>
  <c r="A12" i="6"/>
  <c r="A13" i="6" s="1"/>
  <c r="C12" i="6"/>
  <c r="D12" i="6"/>
  <c r="E12" i="6"/>
  <c r="L8" i="6" s="1"/>
  <c r="B13" i="6"/>
  <c r="K9" i="6" s="1"/>
  <c r="H12" i="6"/>
  <c r="I12" i="6"/>
  <c r="M8" i="6"/>
  <c r="K8" i="6"/>
  <c r="L7" i="6"/>
  <c r="M7" i="6"/>
  <c r="C44" i="6"/>
  <c r="G44" i="6"/>
  <c r="H44" i="6"/>
  <c r="I44" i="6"/>
  <c r="H45" i="6"/>
  <c r="I45" i="6"/>
  <c r="H46" i="6"/>
  <c r="I46" i="6"/>
  <c r="H47" i="6"/>
  <c r="I47" i="6"/>
  <c r="H48" i="6"/>
  <c r="I48" i="6"/>
  <c r="H49" i="6"/>
  <c r="I49" i="6"/>
  <c r="H50" i="6"/>
  <c r="I50" i="6"/>
  <c r="H51" i="6"/>
  <c r="I51" i="6"/>
  <c r="H52" i="6"/>
  <c r="I52" i="6"/>
  <c r="H53" i="6"/>
  <c r="I53" i="6"/>
  <c r="H54" i="6"/>
  <c r="I54" i="6"/>
  <c r="H55" i="6"/>
  <c r="I55" i="6"/>
  <c r="H56" i="6"/>
  <c r="I56" i="6"/>
  <c r="H57" i="6"/>
  <c r="I57" i="6"/>
  <c r="H58" i="6"/>
  <c r="I58" i="6"/>
  <c r="H59" i="6"/>
  <c r="I59" i="6"/>
  <c r="H60" i="6"/>
  <c r="I60" i="6"/>
  <c r="H61" i="6"/>
  <c r="I61" i="6"/>
  <c r="H62" i="6"/>
  <c r="I62" i="6"/>
  <c r="H63" i="6"/>
  <c r="I63" i="6"/>
  <c r="H64" i="6"/>
  <c r="I64" i="6"/>
  <c r="H65" i="6"/>
  <c r="I65" i="6"/>
  <c r="H66" i="6"/>
  <c r="I66" i="6"/>
  <c r="H67" i="6"/>
  <c r="I67" i="6"/>
  <c r="H68" i="6"/>
  <c r="I68" i="6"/>
  <c r="H69" i="6"/>
  <c r="I69" i="6"/>
  <c r="H70" i="6"/>
  <c r="I70" i="6"/>
  <c r="H71" i="6"/>
  <c r="I71" i="6"/>
  <c r="H72" i="6"/>
  <c r="I72" i="6"/>
  <c r="H73" i="6"/>
  <c r="I73" i="6"/>
  <c r="H74" i="6"/>
  <c r="I74" i="6"/>
  <c r="H75" i="6"/>
  <c r="I75" i="6"/>
  <c r="G76" i="6"/>
  <c r="H76" i="6"/>
  <c r="I76" i="6"/>
  <c r="G77" i="6"/>
  <c r="H77" i="6"/>
  <c r="I77" i="6"/>
  <c r="G78" i="6"/>
  <c r="H78" i="6"/>
  <c r="I78" i="6"/>
  <c r="G13" i="6"/>
  <c r="G12" i="6"/>
  <c r="D9" i="6"/>
  <c r="D8" i="7"/>
  <c r="B11" i="7"/>
  <c r="C11" i="7"/>
  <c r="D11" i="7" s="1"/>
  <c r="B12" i="7" s="1"/>
  <c r="A12" i="7"/>
  <c r="A13" i="7"/>
  <c r="A14" i="7"/>
  <c r="A15" i="7"/>
  <c r="C12" i="7" l="1"/>
  <c r="E12" i="7" s="1"/>
  <c r="C9" i="16"/>
  <c r="C11" i="16" s="1"/>
  <c r="E11" i="7"/>
  <c r="A16" i="7"/>
  <c r="C13" i="6"/>
  <c r="B14" i="6"/>
  <c r="K10" i="6" s="1"/>
  <c r="D13" i="6"/>
  <c r="H13" i="6"/>
  <c r="A14" i="6"/>
  <c r="E13" i="6"/>
  <c r="L9" i="6" s="1"/>
  <c r="I13" i="6"/>
  <c r="M9" i="6" s="1"/>
  <c r="C19" i="3"/>
  <c r="C18" i="3"/>
  <c r="B16" i="3"/>
  <c r="B11" i="4"/>
  <c r="B19" i="3"/>
  <c r="B18" i="3"/>
  <c r="D16" i="3"/>
  <c r="C12" i="3"/>
  <c r="F12" i="3" s="1"/>
  <c r="B17" i="3"/>
  <c r="D17" i="3"/>
  <c r="C10" i="4"/>
  <c r="D10" i="4" s="1"/>
  <c r="A20" i="3"/>
  <c r="F18" i="3"/>
  <c r="F17" i="3"/>
  <c r="F16" i="3"/>
  <c r="C12" i="2"/>
  <c r="D12" i="2" s="1"/>
  <c r="A13" i="2"/>
  <c r="D13" i="1"/>
  <c r="C13" i="1"/>
  <c r="F13" i="1" s="1"/>
  <c r="D11" i="17"/>
  <c r="C9" i="17"/>
  <c r="C6" i="15" s="1"/>
  <c r="A14" i="1"/>
  <c r="A16" i="15"/>
  <c r="A15" i="14"/>
  <c r="D12" i="14"/>
  <c r="B13" i="14" s="1"/>
  <c r="D8" i="13"/>
  <c r="B9" i="13" s="1"/>
  <c r="A12" i="10"/>
  <c r="B12" i="10"/>
  <c r="E11" i="11"/>
  <c r="A13" i="11"/>
  <c r="D12" i="11"/>
  <c r="K12" i="11" s="1"/>
  <c r="D9" i="18"/>
  <c r="A10" i="18" s="1"/>
  <c r="B9" i="18"/>
  <c r="C9" i="18"/>
  <c r="E11" i="10"/>
  <c r="C13" i="14" l="1"/>
  <c r="F13" i="14" s="1"/>
  <c r="B10" i="18"/>
  <c r="D10" i="18" s="1"/>
  <c r="A11" i="18" s="1"/>
  <c r="C10" i="18"/>
  <c r="C9" i="13"/>
  <c r="D9" i="13"/>
  <c r="B10" i="13" s="1"/>
  <c r="A16" i="14"/>
  <c r="A15" i="1"/>
  <c r="B14" i="1"/>
  <c r="C14" i="1"/>
  <c r="D14" i="1" s="1"/>
  <c r="F14" i="1"/>
  <c r="A17" i="7"/>
  <c r="B14" i="15"/>
  <c r="D12" i="15"/>
  <c r="D11" i="15" s="1"/>
  <c r="F12" i="2"/>
  <c r="C20" i="3"/>
  <c r="A21" i="3"/>
  <c r="D20" i="3"/>
  <c r="B20" i="3"/>
  <c r="F20" i="3"/>
  <c r="D12" i="7"/>
  <c r="B13" i="7" s="1"/>
  <c r="C12" i="10"/>
  <c r="E12" i="10" s="1"/>
  <c r="B13" i="10"/>
  <c r="G12" i="10"/>
  <c r="A13" i="10"/>
  <c r="D12" i="10"/>
  <c r="H12" i="10"/>
  <c r="I12" i="10" s="1"/>
  <c r="A14" i="2"/>
  <c r="B13" i="2"/>
  <c r="D13" i="2" s="1"/>
  <c r="C13" i="2"/>
  <c r="F13" i="2"/>
  <c r="C11" i="4"/>
  <c r="D11" i="4" s="1"/>
  <c r="B12" i="4"/>
  <c r="A15" i="6"/>
  <c r="D14" i="6"/>
  <c r="E14" i="6" s="1"/>
  <c r="L10" i="6" s="1"/>
  <c r="H14" i="6"/>
  <c r="G14" i="6"/>
  <c r="I14" i="6"/>
  <c r="M10" i="6" s="1"/>
  <c r="C14" i="6"/>
  <c r="B15" i="6"/>
  <c r="K11" i="6" s="1"/>
  <c r="A14" i="11"/>
  <c r="B14" i="11"/>
  <c r="A17" i="15"/>
  <c r="L11" i="11"/>
  <c r="H12" i="11"/>
  <c r="I12" i="11"/>
  <c r="G13" i="11" s="1"/>
  <c r="C12" i="11"/>
  <c r="E12" i="11" s="1"/>
  <c r="L12" i="11" s="1"/>
  <c r="D12" i="3"/>
  <c r="B13" i="3" s="1"/>
  <c r="B11" i="18" l="1"/>
  <c r="C11" i="18"/>
  <c r="D11" i="18" s="1"/>
  <c r="A12" i="18" s="1"/>
  <c r="G14" i="11"/>
  <c r="A15" i="11"/>
  <c r="B15" i="11"/>
  <c r="H13" i="11"/>
  <c r="B13" i="4"/>
  <c r="C12" i="4"/>
  <c r="D12" i="4" s="1"/>
  <c r="D13" i="7"/>
  <c r="B14" i="7" s="1"/>
  <c r="C13" i="7"/>
  <c r="E13" i="7" s="1"/>
  <c r="B21" i="3"/>
  <c r="D21" i="3"/>
  <c r="A22" i="3"/>
  <c r="C21" i="3"/>
  <c r="F21" i="3"/>
  <c r="C14" i="15"/>
  <c r="F14" i="15" s="1"/>
  <c r="A18" i="7"/>
  <c r="C10" i="13"/>
  <c r="D10" i="13"/>
  <c r="B11" i="13" s="1"/>
  <c r="E13" i="11"/>
  <c r="L13" i="11" s="1"/>
  <c r="D13" i="11"/>
  <c r="K13" i="11" s="1"/>
  <c r="C13" i="3"/>
  <c r="F13" i="3" s="1"/>
  <c r="D13" i="3"/>
  <c r="B14" i="3" s="1"/>
  <c r="C13" i="11"/>
  <c r="I13" i="11"/>
  <c r="A17" i="14"/>
  <c r="C13" i="10"/>
  <c r="G13" i="10"/>
  <c r="H13" i="10"/>
  <c r="I13" i="10" s="1"/>
  <c r="D13" i="10"/>
  <c r="E13" i="10" s="1"/>
  <c r="B14" i="10"/>
  <c r="A14" i="10"/>
  <c r="C15" i="1"/>
  <c r="F15" i="1"/>
  <c r="B15" i="1"/>
  <c r="A16" i="1"/>
  <c r="D15" i="1"/>
  <c r="D13" i="14"/>
  <c r="B14" i="14" s="1"/>
  <c r="A18" i="15"/>
  <c r="A16" i="6"/>
  <c r="B16" i="6"/>
  <c r="K12" i="6" s="1"/>
  <c r="G15" i="6"/>
  <c r="D15" i="6"/>
  <c r="E15" i="6" s="1"/>
  <c r="L11" i="6" s="1"/>
  <c r="H15" i="6"/>
  <c r="I15" i="6"/>
  <c r="M11" i="6" s="1"/>
  <c r="C15" i="6"/>
  <c r="C14" i="2"/>
  <c r="F14" i="2"/>
  <c r="A15" i="2"/>
  <c r="B14" i="2"/>
  <c r="D14" i="2" s="1"/>
  <c r="B12" i="18" l="1"/>
  <c r="D12" i="18" s="1"/>
  <c r="A13" i="18" s="1"/>
  <c r="C12" i="18"/>
  <c r="A18" i="14"/>
  <c r="C14" i="3"/>
  <c r="F14" i="3" s="1"/>
  <c r="C11" i="13"/>
  <c r="D11" i="13" s="1"/>
  <c r="B12" i="13" s="1"/>
  <c r="A19" i="15"/>
  <c r="A19" i="7"/>
  <c r="B14" i="4"/>
  <c r="C13" i="4"/>
  <c r="D13" i="4" s="1"/>
  <c r="D16" i="6"/>
  <c r="H16" i="6"/>
  <c r="I16" i="6" s="1"/>
  <c r="M12" i="6" s="1"/>
  <c r="E16" i="6"/>
  <c r="L12" i="6" s="1"/>
  <c r="A17" i="6"/>
  <c r="G16" i="6"/>
  <c r="B17" i="6"/>
  <c r="K13" i="6" s="1"/>
  <c r="C16" i="6"/>
  <c r="C16" i="1"/>
  <c r="B16" i="1"/>
  <c r="F16" i="1"/>
  <c r="D16" i="1"/>
  <c r="A17" i="1"/>
  <c r="B16" i="11"/>
  <c r="A16" i="11"/>
  <c r="H14" i="11"/>
  <c r="I14" i="11" s="1"/>
  <c r="G15" i="11" s="1"/>
  <c r="G14" i="10"/>
  <c r="E14" i="10"/>
  <c r="A15" i="10"/>
  <c r="B15" i="10"/>
  <c r="H14" i="10"/>
  <c r="I14" i="10" s="1"/>
  <c r="C14" i="10"/>
  <c r="D14" i="10"/>
  <c r="D14" i="15"/>
  <c r="B15" i="15" s="1"/>
  <c r="A23" i="3"/>
  <c r="D22" i="3"/>
  <c r="B22" i="3"/>
  <c r="C22" i="3"/>
  <c r="F22" i="3"/>
  <c r="D14" i="7"/>
  <c r="B15" i="7" s="1"/>
  <c r="C14" i="7"/>
  <c r="E14" i="7" s="1"/>
  <c r="D14" i="11"/>
  <c r="K14" i="11" s="1"/>
  <c r="C15" i="2"/>
  <c r="F15" i="2"/>
  <c r="B15" i="2"/>
  <c r="A16" i="2"/>
  <c r="D15" i="2"/>
  <c r="D14" i="14"/>
  <c r="B15" i="14" s="1"/>
  <c r="C14" i="14"/>
  <c r="F14" i="14" s="1"/>
  <c r="C14" i="11"/>
  <c r="C12" i="13" l="1"/>
  <c r="D12" i="13" s="1"/>
  <c r="B13" i="13" s="1"/>
  <c r="D13" i="18"/>
  <c r="B13" i="18"/>
  <c r="C13" i="18"/>
  <c r="A14" i="18"/>
  <c r="C15" i="14"/>
  <c r="F15" i="14" s="1"/>
  <c r="F23" i="3"/>
  <c r="D23" i="3"/>
  <c r="B23" i="3"/>
  <c r="C23" i="3"/>
  <c r="A24" i="3"/>
  <c r="A17" i="11"/>
  <c r="B17" i="11"/>
  <c r="D14" i="3"/>
  <c r="B15" i="3" s="1"/>
  <c r="C15" i="7"/>
  <c r="E15" i="7" s="1"/>
  <c r="A17" i="2"/>
  <c r="C16" i="2"/>
  <c r="F16" i="2" s="1"/>
  <c r="B16" i="2"/>
  <c r="C15" i="15"/>
  <c r="F15" i="15" s="1"/>
  <c r="F17" i="1"/>
  <c r="A18" i="1"/>
  <c r="B17" i="1"/>
  <c r="C17" i="1"/>
  <c r="D17" i="1"/>
  <c r="B18" i="6"/>
  <c r="K14" i="6" s="1"/>
  <c r="D17" i="6"/>
  <c r="E17" i="6" s="1"/>
  <c r="L13" i="6" s="1"/>
  <c r="H17" i="6"/>
  <c r="A18" i="6"/>
  <c r="I17" i="6"/>
  <c r="M13" i="6" s="1"/>
  <c r="G17" i="6"/>
  <c r="C17" i="6"/>
  <c r="A20" i="15"/>
  <c r="G15" i="10"/>
  <c r="I15" i="10"/>
  <c r="C15" i="10"/>
  <c r="H15" i="10"/>
  <c r="D15" i="10"/>
  <c r="E15" i="10" s="1"/>
  <c r="B16" i="10"/>
  <c r="A16" i="10"/>
  <c r="C14" i="4"/>
  <c r="D14" i="4" s="1"/>
  <c r="B15" i="4"/>
  <c r="B19" i="7"/>
  <c r="A20" i="7"/>
  <c r="C19" i="7"/>
  <c r="D19" i="7"/>
  <c r="E19" i="7"/>
  <c r="A19" i="14"/>
  <c r="E14" i="11"/>
  <c r="C13" i="13" l="1"/>
  <c r="D13" i="13" s="1"/>
  <c r="B14" i="13" s="1"/>
  <c r="C15" i="4"/>
  <c r="D15" i="4" s="1"/>
  <c r="B16" i="4"/>
  <c r="A19" i="6"/>
  <c r="D18" i="6"/>
  <c r="H18" i="6"/>
  <c r="G18" i="6"/>
  <c r="E18" i="6"/>
  <c r="L14" i="6" s="1"/>
  <c r="I18" i="6"/>
  <c r="M14" i="6" s="1"/>
  <c r="C18" i="6"/>
  <c r="B19" i="6"/>
  <c r="K15" i="6" s="1"/>
  <c r="B18" i="11"/>
  <c r="A18" i="11"/>
  <c r="D15" i="14"/>
  <c r="B16" i="14" s="1"/>
  <c r="L14" i="11"/>
  <c r="D15" i="11"/>
  <c r="K15" i="11" s="1"/>
  <c r="H15" i="11"/>
  <c r="I15" i="11"/>
  <c r="G16" i="11" s="1"/>
  <c r="C15" i="11"/>
  <c r="C19" i="14"/>
  <c r="F19" i="14"/>
  <c r="A20" i="14"/>
  <c r="B19" i="14"/>
  <c r="D19" i="14"/>
  <c r="A21" i="15"/>
  <c r="D15" i="15"/>
  <c r="B16" i="15" s="1"/>
  <c r="A18" i="2"/>
  <c r="C17" i="2"/>
  <c r="F17" i="2" s="1"/>
  <c r="D15" i="7"/>
  <c r="B16" i="7" s="1"/>
  <c r="E20" i="7"/>
  <c r="B20" i="7"/>
  <c r="A21" i="7"/>
  <c r="C20" i="7"/>
  <c r="D20" i="7"/>
  <c r="B17" i="10"/>
  <c r="G16" i="10"/>
  <c r="A17" i="10"/>
  <c r="C16" i="10"/>
  <c r="H16" i="10"/>
  <c r="I16" i="10" s="1"/>
  <c r="D16" i="10"/>
  <c r="E16" i="10" s="1"/>
  <c r="D16" i="2"/>
  <c r="B17" i="2" s="1"/>
  <c r="D17" i="2" s="1"/>
  <c r="C15" i="3"/>
  <c r="F15" i="3" s="1"/>
  <c r="B14" i="18"/>
  <c r="C14" i="18"/>
  <c r="D14" i="18" s="1"/>
  <c r="A15" i="18" s="1"/>
  <c r="A19" i="1"/>
  <c r="B18" i="1"/>
  <c r="D18" i="1"/>
  <c r="C18" i="1"/>
  <c r="F18" i="1"/>
  <c r="C24" i="3"/>
  <c r="D24" i="3"/>
  <c r="B24" i="3"/>
  <c r="F24" i="3"/>
  <c r="A25" i="3"/>
  <c r="B15" i="18" l="1"/>
  <c r="D15" i="18" s="1"/>
  <c r="A16" i="18" s="1"/>
  <c r="C15" i="18"/>
  <c r="C14" i="13"/>
  <c r="D14" i="13" s="1"/>
  <c r="B15" i="13" s="1"/>
  <c r="C19" i="1"/>
  <c r="F19" i="1"/>
  <c r="B19" i="1"/>
  <c r="A20" i="1"/>
  <c r="D19" i="1"/>
  <c r="G17" i="10"/>
  <c r="C17" i="10"/>
  <c r="H17" i="10"/>
  <c r="I17" i="10" s="1"/>
  <c r="D17" i="10"/>
  <c r="E17" i="10" s="1"/>
  <c r="B18" i="10"/>
  <c r="A18" i="10"/>
  <c r="C16" i="15"/>
  <c r="F16" i="15" s="1"/>
  <c r="B20" i="14"/>
  <c r="D20" i="14"/>
  <c r="C20" i="14"/>
  <c r="F20" i="14"/>
  <c r="A21" i="14"/>
  <c r="C16" i="4"/>
  <c r="D16" i="4" s="1"/>
  <c r="F6" i="4" s="1"/>
  <c r="B58" i="4"/>
  <c r="D15" i="3"/>
  <c r="A22" i="15"/>
  <c r="D16" i="14"/>
  <c r="B17" i="14" s="1"/>
  <c r="C16" i="14"/>
  <c r="F16" i="14" s="1"/>
  <c r="C16" i="7"/>
  <c r="E16" i="7" s="1"/>
  <c r="D16" i="7"/>
  <c r="B17" i="7" s="1"/>
  <c r="A20" i="6"/>
  <c r="B20" i="6"/>
  <c r="K16" i="6" s="1"/>
  <c r="G19" i="6"/>
  <c r="D19" i="6"/>
  <c r="E19" i="6" s="1"/>
  <c r="L15" i="6" s="1"/>
  <c r="H19" i="6"/>
  <c r="I19" i="6"/>
  <c r="M15" i="6" s="1"/>
  <c r="C19" i="6"/>
  <c r="B25" i="3"/>
  <c r="D25" i="3"/>
  <c r="C25" i="3"/>
  <c r="F25" i="3"/>
  <c r="A26" i="3"/>
  <c r="D21" i="7"/>
  <c r="B21" i="7"/>
  <c r="C21" i="7"/>
  <c r="A22" i="7"/>
  <c r="E21" i="7"/>
  <c r="C18" i="2"/>
  <c r="F18" i="2" s="1"/>
  <c r="A19" i="2"/>
  <c r="B18" i="2"/>
  <c r="D18" i="2" s="1"/>
  <c r="E15" i="11"/>
  <c r="A19" i="11"/>
  <c r="B19" i="11"/>
  <c r="F4" i="4"/>
  <c r="C15" i="13" l="1"/>
  <c r="D15" i="13" s="1"/>
  <c r="B16" i="13" s="1"/>
  <c r="D16" i="18"/>
  <c r="A17" i="18" s="1"/>
  <c r="B16" i="18"/>
  <c r="C16" i="18"/>
  <c r="L15" i="11"/>
  <c r="C16" i="11"/>
  <c r="H16" i="11"/>
  <c r="D16" i="11"/>
  <c r="K16" i="11" s="1"/>
  <c r="I16" i="11"/>
  <c r="G17" i="11" s="1"/>
  <c r="C17" i="7"/>
  <c r="E17" i="7" s="1"/>
  <c r="C17" i="14"/>
  <c r="F17" i="14" s="1"/>
  <c r="G18" i="10"/>
  <c r="I18" i="10"/>
  <c r="A19" i="10"/>
  <c r="H18" i="10"/>
  <c r="D18" i="10"/>
  <c r="E18" i="10" s="1"/>
  <c r="C18" i="10"/>
  <c r="B19" i="10"/>
  <c r="A20" i="11"/>
  <c r="B20" i="11"/>
  <c r="C19" i="2"/>
  <c r="F19" i="2"/>
  <c r="B19" i="2"/>
  <c r="D19" i="2" s="1"/>
  <c r="A20" i="2"/>
  <c r="A23" i="15"/>
  <c r="A22" i="14"/>
  <c r="B21" i="14"/>
  <c r="D21" i="14"/>
  <c r="C21" i="14"/>
  <c r="F21" i="14"/>
  <c r="C20" i="1"/>
  <c r="B20" i="1"/>
  <c r="F20" i="1"/>
  <c r="D20" i="1"/>
  <c r="A21" i="1"/>
  <c r="B22" i="7"/>
  <c r="A23" i="7"/>
  <c r="C22" i="7"/>
  <c r="D22" i="7"/>
  <c r="E22" i="7"/>
  <c r="F26" i="3"/>
  <c r="C26" i="3"/>
  <c r="A27" i="3"/>
  <c r="B26" i="3"/>
  <c r="D26" i="3"/>
  <c r="D20" i="6"/>
  <c r="E20" i="6" s="1"/>
  <c r="L16" i="6" s="1"/>
  <c r="H20" i="6"/>
  <c r="I20" i="6" s="1"/>
  <c r="M16" i="6" s="1"/>
  <c r="A21" i="6"/>
  <c r="G20" i="6"/>
  <c r="B21" i="6"/>
  <c r="K17" i="6" s="1"/>
  <c r="C20" i="6"/>
  <c r="D16" i="15"/>
  <c r="B17" i="15" s="1"/>
  <c r="B17" i="18" l="1"/>
  <c r="D17" i="18" s="1"/>
  <c r="A18" i="18" s="1"/>
  <c r="C17" i="18"/>
  <c r="C16" i="13"/>
  <c r="D16" i="13" s="1"/>
  <c r="B17" i="13" s="1"/>
  <c r="C17" i="15"/>
  <c r="F17" i="15" s="1"/>
  <c r="A22" i="6"/>
  <c r="D21" i="6"/>
  <c r="E21" i="6" s="1"/>
  <c r="L17" i="6" s="1"/>
  <c r="H21" i="6"/>
  <c r="B22" i="6"/>
  <c r="K18" i="6" s="1"/>
  <c r="I21" i="6"/>
  <c r="M17" i="6" s="1"/>
  <c r="G21" i="6"/>
  <c r="C21" i="6"/>
  <c r="F22" i="14"/>
  <c r="A23" i="14"/>
  <c r="B22" i="14"/>
  <c r="D22" i="14"/>
  <c r="C22" i="14"/>
  <c r="A21" i="11"/>
  <c r="B21" i="11"/>
  <c r="D17" i="14"/>
  <c r="B18" i="14" s="1"/>
  <c r="E23" i="7"/>
  <c r="B23" i="7"/>
  <c r="A24" i="7"/>
  <c r="C23" i="7"/>
  <c r="D23" i="7"/>
  <c r="A24" i="15"/>
  <c r="D27" i="3"/>
  <c r="C27" i="3"/>
  <c r="F27" i="3"/>
  <c r="A28" i="3"/>
  <c r="B27" i="3"/>
  <c r="D17" i="7"/>
  <c r="B18" i="7" s="1"/>
  <c r="F21" i="1"/>
  <c r="A22" i="1"/>
  <c r="B21" i="1"/>
  <c r="C21" i="1"/>
  <c r="D21" i="1"/>
  <c r="F20" i="2"/>
  <c r="A21" i="2"/>
  <c r="C20" i="2"/>
  <c r="B20" i="2"/>
  <c r="D20" i="2" s="1"/>
  <c r="G19" i="10"/>
  <c r="I19" i="10"/>
  <c r="E19" i="10"/>
  <c r="C19" i="10"/>
  <c r="H19" i="10"/>
  <c r="D19" i="10"/>
  <c r="B20" i="10"/>
  <c r="A20" i="10"/>
  <c r="E16" i="11"/>
  <c r="C17" i="13" l="1"/>
  <c r="D17" i="13" s="1"/>
  <c r="B18" i="13" s="1"/>
  <c r="D18" i="18"/>
  <c r="A19" i="18"/>
  <c r="C18" i="18"/>
  <c r="B18" i="18"/>
  <c r="A22" i="2"/>
  <c r="B21" i="2"/>
  <c r="D21" i="2" s="1"/>
  <c r="C21" i="2"/>
  <c r="F21" i="2"/>
  <c r="C18" i="7"/>
  <c r="E18" i="7" s="1"/>
  <c r="G21" i="11"/>
  <c r="B22" i="11"/>
  <c r="A22" i="11"/>
  <c r="D17" i="15"/>
  <c r="B18" i="15" s="1"/>
  <c r="L16" i="11"/>
  <c r="E17" i="11"/>
  <c r="H17" i="11"/>
  <c r="D17" i="11"/>
  <c r="K17" i="11" s="1"/>
  <c r="C17" i="11"/>
  <c r="I17" i="11"/>
  <c r="G18" i="11" s="1"/>
  <c r="A25" i="15"/>
  <c r="C18" i="14"/>
  <c r="F18" i="14" s="1"/>
  <c r="C23" i="14"/>
  <c r="F23" i="14"/>
  <c r="A24" i="14"/>
  <c r="B23" i="14"/>
  <c r="D23" i="14"/>
  <c r="B21" i="10"/>
  <c r="G20" i="10"/>
  <c r="I20" i="10"/>
  <c r="E20" i="10"/>
  <c r="A21" i="10"/>
  <c r="C20" i="10"/>
  <c r="D20" i="10"/>
  <c r="H20" i="10"/>
  <c r="A23" i="1"/>
  <c r="B22" i="1"/>
  <c r="D22" i="1"/>
  <c r="C22" i="1"/>
  <c r="F22" i="1"/>
  <c r="F28" i="3"/>
  <c r="B28" i="3"/>
  <c r="C28" i="3"/>
  <c r="A29" i="3"/>
  <c r="D28" i="3"/>
  <c r="D24" i="7"/>
  <c r="E24" i="7"/>
  <c r="B24" i="7"/>
  <c r="A25" i="7"/>
  <c r="C24" i="7"/>
  <c r="E22" i="6"/>
  <c r="L18" i="6" s="1"/>
  <c r="B23" i="6"/>
  <c r="K19" i="6" s="1"/>
  <c r="G22" i="6"/>
  <c r="D22" i="6"/>
  <c r="H22" i="6"/>
  <c r="I22" i="6"/>
  <c r="M18" i="6" s="1"/>
  <c r="A23" i="6"/>
  <c r="C22" i="6"/>
  <c r="C18" i="13" l="1"/>
  <c r="D18" i="13" s="1"/>
  <c r="B19" i="13" s="1"/>
  <c r="L17" i="11"/>
  <c r="D18" i="11"/>
  <c r="K18" i="11" s="1"/>
  <c r="H18" i="11"/>
  <c r="C18" i="11"/>
  <c r="I18" i="11"/>
  <c r="G19" i="11" s="1"/>
  <c r="E18" i="11"/>
  <c r="C19" i="18"/>
  <c r="D19" i="18"/>
  <c r="A20" i="18"/>
  <c r="B19" i="18"/>
  <c r="C22" i="2"/>
  <c r="F22" i="2"/>
  <c r="A23" i="2"/>
  <c r="B22" i="2"/>
  <c r="D22" i="2" s="1"/>
  <c r="I23" i="6"/>
  <c r="M19" i="6" s="1"/>
  <c r="A24" i="6"/>
  <c r="D23" i="6"/>
  <c r="G23" i="6"/>
  <c r="E23" i="6"/>
  <c r="L19" i="6" s="1"/>
  <c r="B24" i="6"/>
  <c r="K20" i="6" s="1"/>
  <c r="H23" i="6"/>
  <c r="C23" i="6"/>
  <c r="C25" i="7"/>
  <c r="A26" i="7"/>
  <c r="D25" i="7"/>
  <c r="B25" i="7"/>
  <c r="E25" i="7"/>
  <c r="B24" i="14"/>
  <c r="D24" i="14"/>
  <c r="C24" i="14"/>
  <c r="F24" i="14"/>
  <c r="A25" i="14"/>
  <c r="D18" i="14"/>
  <c r="C18" i="15"/>
  <c r="F18" i="15" s="1"/>
  <c r="B29" i="3"/>
  <c r="F29" i="3"/>
  <c r="C29" i="3"/>
  <c r="A30" i="3"/>
  <c r="D29" i="3"/>
  <c r="C23" i="1"/>
  <c r="F23" i="1"/>
  <c r="B23" i="1"/>
  <c r="A24" i="1"/>
  <c r="D23" i="1"/>
  <c r="G21" i="10"/>
  <c r="I21" i="10"/>
  <c r="C21" i="10"/>
  <c r="H21" i="10"/>
  <c r="E21" i="10"/>
  <c r="D21" i="10"/>
  <c r="B22" i="10"/>
  <c r="A22" i="10"/>
  <c r="A26" i="15"/>
  <c r="A23" i="11"/>
  <c r="G22" i="11"/>
  <c r="B23" i="11"/>
  <c r="D18" i="7"/>
  <c r="C19" i="13" l="1"/>
  <c r="D19" i="13" s="1"/>
  <c r="B20" i="13" s="1"/>
  <c r="A24" i="11"/>
  <c r="B24" i="11"/>
  <c r="G23" i="11"/>
  <c r="H22" i="10"/>
  <c r="E22" i="10"/>
  <c r="G22" i="10"/>
  <c r="A23" i="10"/>
  <c r="C22" i="10"/>
  <c r="D22" i="10"/>
  <c r="B23" i="10"/>
  <c r="I22" i="10"/>
  <c r="C23" i="2"/>
  <c r="F23" i="2" s="1"/>
  <c r="B23" i="2"/>
  <c r="A24" i="2"/>
  <c r="D23" i="2"/>
  <c r="L18" i="11"/>
  <c r="C19" i="11"/>
  <c r="H19" i="11"/>
  <c r="I19" i="11" s="1"/>
  <c r="G20" i="11" s="1"/>
  <c r="D19" i="11"/>
  <c r="K19" i="11" s="1"/>
  <c r="A27" i="15"/>
  <c r="C24" i="1"/>
  <c r="B24" i="1"/>
  <c r="F24" i="1"/>
  <c r="D24" i="1"/>
  <c r="A25" i="1"/>
  <c r="F25" i="14"/>
  <c r="A26" i="14"/>
  <c r="B25" i="14"/>
  <c r="C25" i="14"/>
  <c r="D25" i="14"/>
  <c r="B26" i="7"/>
  <c r="A27" i="7"/>
  <c r="C26" i="7"/>
  <c r="D26" i="7"/>
  <c r="E26" i="7"/>
  <c r="I24" i="6"/>
  <c r="M20" i="6" s="1"/>
  <c r="A25" i="6"/>
  <c r="G24" i="6"/>
  <c r="H24" i="6"/>
  <c r="E24" i="6"/>
  <c r="L20" i="6" s="1"/>
  <c r="B25" i="6"/>
  <c r="K21" i="6" s="1"/>
  <c r="D24" i="6"/>
  <c r="C24" i="6"/>
  <c r="A21" i="18"/>
  <c r="D20" i="18"/>
  <c r="B20" i="18"/>
  <c r="C20" i="18"/>
  <c r="F30" i="3"/>
  <c r="C30" i="3"/>
  <c r="A31" i="3"/>
  <c r="B30" i="3"/>
  <c r="D30" i="3"/>
  <c r="D18" i="15"/>
  <c r="B19" i="15" s="1"/>
  <c r="C20" i="13" l="1"/>
  <c r="D20" i="13" s="1"/>
  <c r="B21" i="13" s="1"/>
  <c r="C19" i="15"/>
  <c r="F19" i="15" s="1"/>
  <c r="D31" i="3"/>
  <c r="A32" i="3"/>
  <c r="B31" i="3"/>
  <c r="C31" i="3"/>
  <c r="F31" i="3"/>
  <c r="D25" i="6"/>
  <c r="E25" i="6"/>
  <c r="L21" i="6" s="1"/>
  <c r="A26" i="6"/>
  <c r="G25" i="6"/>
  <c r="I25" i="6"/>
  <c r="M21" i="6" s="1"/>
  <c r="H25" i="6"/>
  <c r="C25" i="6"/>
  <c r="B26" i="6"/>
  <c r="F25" i="1"/>
  <c r="A26" i="1"/>
  <c r="B25" i="1"/>
  <c r="C25" i="1"/>
  <c r="D25" i="1"/>
  <c r="G24" i="11"/>
  <c r="A25" i="11"/>
  <c r="B25" i="11"/>
  <c r="C21" i="18"/>
  <c r="D21" i="18"/>
  <c r="B21" i="18"/>
  <c r="A22" i="18"/>
  <c r="E27" i="7"/>
  <c r="B27" i="7"/>
  <c r="A28" i="7"/>
  <c r="C27" i="7"/>
  <c r="D27" i="7"/>
  <c r="A28" i="15"/>
  <c r="D24" i="2"/>
  <c r="A25" i="2"/>
  <c r="C24" i="2"/>
  <c r="F24" i="2" s="1"/>
  <c r="B24" i="2"/>
  <c r="C23" i="10"/>
  <c r="I23" i="10"/>
  <c r="G23" i="10"/>
  <c r="A24" i="10"/>
  <c r="B24" i="10"/>
  <c r="E23" i="10"/>
  <c r="D23" i="10"/>
  <c r="H23" i="10"/>
  <c r="B26" i="14"/>
  <c r="C26" i="14"/>
  <c r="F26" i="14"/>
  <c r="A27" i="14"/>
  <c r="D26" i="14"/>
  <c r="E19" i="11"/>
  <c r="C21" i="13" l="1"/>
  <c r="D21" i="13" s="1"/>
  <c r="B22" i="13" s="1"/>
  <c r="G26" i="6"/>
  <c r="D26" i="6"/>
  <c r="H26" i="6"/>
  <c r="E26" i="6"/>
  <c r="I26" i="6"/>
  <c r="C26" i="6"/>
  <c r="B27" i="6"/>
  <c r="A27" i="6"/>
  <c r="L19" i="11"/>
  <c r="E20" i="11"/>
  <c r="D20" i="11"/>
  <c r="K20" i="11" s="1"/>
  <c r="H20" i="11"/>
  <c r="C20" i="11"/>
  <c r="I20" i="11"/>
  <c r="A26" i="2"/>
  <c r="B25" i="2"/>
  <c r="C25" i="2"/>
  <c r="F25" i="2" s="1"/>
  <c r="D25" i="2"/>
  <c r="B26" i="1"/>
  <c r="C26" i="1"/>
  <c r="F26" i="1"/>
  <c r="D26" i="1"/>
  <c r="A27" i="1"/>
  <c r="D19" i="15"/>
  <c r="B20" i="15" s="1"/>
  <c r="D22" i="18"/>
  <c r="A23" i="18"/>
  <c r="C22" i="18"/>
  <c r="B22" i="18"/>
  <c r="A26" i="11"/>
  <c r="G25" i="11"/>
  <c r="B26" i="11"/>
  <c r="F32" i="3"/>
  <c r="D32" i="3"/>
  <c r="A33" i="3"/>
  <c r="B32" i="3"/>
  <c r="C32" i="3"/>
  <c r="A29" i="15"/>
  <c r="F27" i="14"/>
  <c r="C27" i="14"/>
  <c r="A28" i="14"/>
  <c r="D27" i="14"/>
  <c r="B27" i="14"/>
  <c r="G24" i="10"/>
  <c r="A25" i="10"/>
  <c r="B25" i="10"/>
  <c r="H24" i="10"/>
  <c r="E24" i="10"/>
  <c r="C24" i="10"/>
  <c r="I24" i="10"/>
  <c r="D24" i="10"/>
  <c r="D28" i="7"/>
  <c r="E28" i="7"/>
  <c r="C28" i="7"/>
  <c r="B28" i="7"/>
  <c r="A29" i="7"/>
  <c r="C22" i="13" l="1"/>
  <c r="D22" i="13" s="1"/>
  <c r="B23" i="13" s="1"/>
  <c r="I25" i="10"/>
  <c r="C25" i="10"/>
  <c r="H25" i="10"/>
  <c r="E25" i="10"/>
  <c r="G25" i="10"/>
  <c r="A26" i="10"/>
  <c r="D25" i="10"/>
  <c r="B26" i="10"/>
  <c r="D28" i="14"/>
  <c r="F28" i="14"/>
  <c r="A29" i="14"/>
  <c r="B28" i="14"/>
  <c r="C28" i="14"/>
  <c r="L20" i="11"/>
  <c r="H21" i="11"/>
  <c r="E21" i="11"/>
  <c r="I21" i="11"/>
  <c r="D21" i="11"/>
  <c r="C21" i="11"/>
  <c r="C20" i="15"/>
  <c r="F20" i="15" s="1"/>
  <c r="C29" i="7"/>
  <c r="B29" i="7"/>
  <c r="D29" i="7"/>
  <c r="E29" i="7"/>
  <c r="A30" i="7"/>
  <c r="B33" i="3"/>
  <c r="C33" i="3"/>
  <c r="F33" i="3"/>
  <c r="D33" i="3"/>
  <c r="A34" i="3"/>
  <c r="F27" i="1"/>
  <c r="C27" i="1"/>
  <c r="A28" i="1"/>
  <c r="D27" i="1"/>
  <c r="B27" i="1"/>
  <c r="A28" i="6"/>
  <c r="H27" i="6"/>
  <c r="I27" i="6"/>
  <c r="D27" i="6"/>
  <c r="E27" i="6"/>
  <c r="G27" i="6"/>
  <c r="C27" i="6"/>
  <c r="B28" i="6"/>
  <c r="F29" i="15"/>
  <c r="C29" i="15"/>
  <c r="B29" i="15"/>
  <c r="A30" i="15"/>
  <c r="D29" i="15"/>
  <c r="A27" i="11"/>
  <c r="G26" i="11"/>
  <c r="B27" i="11"/>
  <c r="C23" i="18"/>
  <c r="D23" i="18"/>
  <c r="A24" i="18"/>
  <c r="B23" i="18"/>
  <c r="C26" i="2"/>
  <c r="F26" i="2"/>
  <c r="D26" i="2"/>
  <c r="A27" i="2"/>
  <c r="B26" i="2"/>
  <c r="C23" i="13" l="1"/>
  <c r="D23" i="13" s="1"/>
  <c r="B24" i="13" s="1"/>
  <c r="B28" i="11"/>
  <c r="A28" i="11"/>
  <c r="G27" i="11"/>
  <c r="D28" i="1"/>
  <c r="F28" i="1"/>
  <c r="B28" i="1"/>
  <c r="A29" i="1"/>
  <c r="C28" i="1"/>
  <c r="B30" i="7"/>
  <c r="A31" i="7"/>
  <c r="C30" i="7"/>
  <c r="E30" i="7"/>
  <c r="D30" i="7"/>
  <c r="K21" i="11"/>
  <c r="D22" i="11"/>
  <c r="H26" i="10"/>
  <c r="E26" i="10"/>
  <c r="G26" i="10"/>
  <c r="A27" i="10"/>
  <c r="C26" i="10"/>
  <c r="D26" i="10"/>
  <c r="I26" i="10"/>
  <c r="B27" i="10"/>
  <c r="E28" i="6"/>
  <c r="I28" i="6"/>
  <c r="A29" i="6"/>
  <c r="G28" i="6"/>
  <c r="D28" i="6"/>
  <c r="H28" i="6"/>
  <c r="B29" i="6"/>
  <c r="C28" i="6"/>
  <c r="A28" i="2"/>
  <c r="D27" i="2"/>
  <c r="F27" i="2"/>
  <c r="C27" i="2"/>
  <c r="B27" i="2"/>
  <c r="A25" i="18"/>
  <c r="D24" i="18"/>
  <c r="B24" i="18"/>
  <c r="C24" i="18"/>
  <c r="C30" i="15"/>
  <c r="B30" i="15"/>
  <c r="D30" i="15"/>
  <c r="F30" i="15"/>
  <c r="A31" i="15"/>
  <c r="D20" i="15"/>
  <c r="B21" i="15" s="1"/>
  <c r="L21" i="11"/>
  <c r="I22" i="11"/>
  <c r="E22" i="11"/>
  <c r="C22" i="11"/>
  <c r="H22" i="11"/>
  <c r="F34" i="3"/>
  <c r="C34" i="3"/>
  <c r="A35" i="3"/>
  <c r="D34" i="3"/>
  <c r="B34" i="3"/>
  <c r="F29" i="14"/>
  <c r="A30" i="14"/>
  <c r="B29" i="14"/>
  <c r="C29" i="14"/>
  <c r="D29" i="14"/>
  <c r="C24" i="13" l="1"/>
  <c r="D24" i="13" s="1"/>
  <c r="B25" i="13" s="1"/>
  <c r="L22" i="11"/>
  <c r="I23" i="11"/>
  <c r="C23" i="11"/>
  <c r="H23" i="11"/>
  <c r="E23" i="11"/>
  <c r="B31" i="15"/>
  <c r="D31" i="15"/>
  <c r="A32" i="15"/>
  <c r="C31" i="15"/>
  <c r="F31" i="15"/>
  <c r="C25" i="18"/>
  <c r="D25" i="18"/>
  <c r="A26" i="18"/>
  <c r="B25" i="18"/>
  <c r="A29" i="11"/>
  <c r="G28" i="11"/>
  <c r="B29" i="11"/>
  <c r="F28" i="2"/>
  <c r="B28" i="2"/>
  <c r="A29" i="2"/>
  <c r="D28" i="2"/>
  <c r="C28" i="2"/>
  <c r="C27" i="10"/>
  <c r="I27" i="10"/>
  <c r="G27" i="10"/>
  <c r="A28" i="10"/>
  <c r="B28" i="10"/>
  <c r="H27" i="10"/>
  <c r="E27" i="10"/>
  <c r="D27" i="10"/>
  <c r="K22" i="11"/>
  <c r="D23" i="11"/>
  <c r="F29" i="1"/>
  <c r="A30" i="1"/>
  <c r="B29" i="1"/>
  <c r="C29" i="1"/>
  <c r="D29" i="1"/>
  <c r="B30" i="14"/>
  <c r="C30" i="14"/>
  <c r="F30" i="14"/>
  <c r="A31" i="14"/>
  <c r="D30" i="14"/>
  <c r="D35" i="3"/>
  <c r="F35" i="3"/>
  <c r="B35" i="3"/>
  <c r="A36" i="3"/>
  <c r="C35" i="3"/>
  <c r="D21" i="15"/>
  <c r="B22" i="15" s="1"/>
  <c r="C21" i="15"/>
  <c r="F21" i="15" s="1"/>
  <c r="D29" i="6"/>
  <c r="E29" i="6"/>
  <c r="G29" i="6"/>
  <c r="A30" i="6"/>
  <c r="H29" i="6"/>
  <c r="I29" i="6"/>
  <c r="C29" i="6"/>
  <c r="B30" i="6"/>
  <c r="E31" i="7"/>
  <c r="B31" i="7"/>
  <c r="A32" i="7"/>
  <c r="C31" i="7"/>
  <c r="D31" i="7"/>
  <c r="C25" i="13" l="1"/>
  <c r="D25" i="13" s="1"/>
  <c r="B26" i="13" s="1"/>
  <c r="G30" i="6"/>
  <c r="D30" i="6"/>
  <c r="H30" i="6"/>
  <c r="E30" i="6"/>
  <c r="I30" i="6"/>
  <c r="C30" i="6"/>
  <c r="B31" i="6"/>
  <c r="A31" i="6"/>
  <c r="F31" i="14"/>
  <c r="C31" i="14"/>
  <c r="A32" i="14"/>
  <c r="D31" i="14"/>
  <c r="B31" i="14"/>
  <c r="C22" i="15"/>
  <c r="F22" i="15" s="1"/>
  <c r="K23" i="11"/>
  <c r="D24" i="11"/>
  <c r="A30" i="2"/>
  <c r="B29" i="2"/>
  <c r="C29" i="2"/>
  <c r="F29" i="2"/>
  <c r="D29" i="2"/>
  <c r="D26" i="18"/>
  <c r="C26" i="18"/>
  <c r="A27" i="18"/>
  <c r="B26" i="18"/>
  <c r="L23" i="11"/>
  <c r="C24" i="11"/>
  <c r="I24" i="11"/>
  <c r="E24" i="11"/>
  <c r="H24" i="11"/>
  <c r="A33" i="15"/>
  <c r="F32" i="15"/>
  <c r="B32" i="15"/>
  <c r="C32" i="15"/>
  <c r="D32" i="15"/>
  <c r="D32" i="7"/>
  <c r="C32" i="7"/>
  <c r="E32" i="7"/>
  <c r="B32" i="7"/>
  <c r="A33" i="7"/>
  <c r="F36" i="3"/>
  <c r="C36" i="3"/>
  <c r="D36" i="3"/>
  <c r="A37" i="3"/>
  <c r="B36" i="3"/>
  <c r="B30" i="1"/>
  <c r="C30" i="1"/>
  <c r="F30" i="1"/>
  <c r="D30" i="1"/>
  <c r="A31" i="1"/>
  <c r="G28" i="10"/>
  <c r="A29" i="10"/>
  <c r="B29" i="10"/>
  <c r="H28" i="10"/>
  <c r="E28" i="10"/>
  <c r="C28" i="10"/>
  <c r="I28" i="10"/>
  <c r="D28" i="10"/>
  <c r="G29" i="11"/>
  <c r="B30" i="11"/>
  <c r="A30" i="11"/>
  <c r="C26" i="13" l="1"/>
  <c r="D26" i="13" s="1"/>
  <c r="B27" i="13" s="1"/>
  <c r="L24" i="11"/>
  <c r="I25" i="11"/>
  <c r="C25" i="11"/>
  <c r="E25" i="11"/>
  <c r="H25" i="11"/>
  <c r="C30" i="2"/>
  <c r="F30" i="2"/>
  <c r="D30" i="2"/>
  <c r="A31" i="2"/>
  <c r="B30" i="2"/>
  <c r="D22" i="15"/>
  <c r="B23" i="15" s="1"/>
  <c r="A31" i="11"/>
  <c r="G30" i="11"/>
  <c r="B31" i="11"/>
  <c r="I29" i="10"/>
  <c r="C29" i="10"/>
  <c r="H29" i="10"/>
  <c r="E29" i="10"/>
  <c r="D29" i="10"/>
  <c r="B30" i="10"/>
  <c r="G29" i="10"/>
  <c r="A30" i="10"/>
  <c r="B37" i="3"/>
  <c r="F37" i="3"/>
  <c r="A38" i="3"/>
  <c r="C37" i="3"/>
  <c r="D37" i="3"/>
  <c r="C33" i="7"/>
  <c r="D33" i="7"/>
  <c r="A34" i="7"/>
  <c r="E33" i="7"/>
  <c r="B33" i="7"/>
  <c r="C27" i="18"/>
  <c r="D27" i="18"/>
  <c r="A28" i="18"/>
  <c r="B27" i="18"/>
  <c r="K24" i="11"/>
  <c r="D25" i="11"/>
  <c r="F33" i="15"/>
  <c r="C33" i="15"/>
  <c r="A34" i="15"/>
  <c r="D33" i="15"/>
  <c r="B33" i="15"/>
  <c r="A32" i="6"/>
  <c r="H31" i="6"/>
  <c r="I31" i="6"/>
  <c r="D31" i="6"/>
  <c r="E31" i="6"/>
  <c r="G31" i="6"/>
  <c r="C31" i="6"/>
  <c r="B32" i="6"/>
  <c r="F31" i="1"/>
  <c r="C31" i="1"/>
  <c r="A32" i="1"/>
  <c r="D31" i="1"/>
  <c r="B31" i="1"/>
  <c r="D32" i="14"/>
  <c r="F32" i="14"/>
  <c r="B32" i="14"/>
  <c r="A33" i="14"/>
  <c r="C32" i="14"/>
  <c r="C27" i="13" l="1"/>
  <c r="D27" i="13" s="1"/>
  <c r="B28" i="13" s="1"/>
  <c r="C34" i="15"/>
  <c r="B34" i="15"/>
  <c r="D34" i="15"/>
  <c r="F34" i="15"/>
  <c r="A35" i="15"/>
  <c r="F38" i="3"/>
  <c r="C38" i="3"/>
  <c r="B38" i="3"/>
  <c r="D38" i="3"/>
  <c r="A39" i="3"/>
  <c r="F33" i="14"/>
  <c r="A34" i="14"/>
  <c r="B33" i="14"/>
  <c r="C33" i="14"/>
  <c r="D33" i="14"/>
  <c r="E32" i="6"/>
  <c r="I32" i="6"/>
  <c r="A33" i="6"/>
  <c r="G32" i="6"/>
  <c r="D32" i="6"/>
  <c r="H32" i="6"/>
  <c r="C32" i="6"/>
  <c r="B33" i="6"/>
  <c r="A32" i="2"/>
  <c r="D31" i="2"/>
  <c r="F31" i="2"/>
  <c r="C31" i="2"/>
  <c r="B31" i="2"/>
  <c r="D28" i="18"/>
  <c r="C28" i="18"/>
  <c r="A29" i="18"/>
  <c r="B28" i="18"/>
  <c r="L25" i="11"/>
  <c r="E26" i="11"/>
  <c r="I26" i="11"/>
  <c r="C26" i="11"/>
  <c r="H26" i="11"/>
  <c r="D32" i="1"/>
  <c r="F32" i="1"/>
  <c r="B32" i="1"/>
  <c r="A33" i="1"/>
  <c r="C32" i="1"/>
  <c r="K25" i="11"/>
  <c r="D26" i="11"/>
  <c r="B34" i="7"/>
  <c r="A35" i="7"/>
  <c r="E34" i="7"/>
  <c r="C34" i="7"/>
  <c r="D34" i="7"/>
  <c r="H30" i="10"/>
  <c r="E30" i="10"/>
  <c r="G30" i="10"/>
  <c r="A31" i="10"/>
  <c r="C30" i="10"/>
  <c r="D30" i="10"/>
  <c r="I30" i="10"/>
  <c r="B31" i="10"/>
  <c r="B32" i="11"/>
  <c r="A32" i="11"/>
  <c r="G31" i="11"/>
  <c r="C23" i="15"/>
  <c r="F23" i="15" s="1"/>
  <c r="C28" i="13" l="1"/>
  <c r="D28" i="13" s="1"/>
  <c r="B29" i="13" s="1"/>
  <c r="D23" i="15"/>
  <c r="B24" i="15" s="1"/>
  <c r="E35" i="7"/>
  <c r="B35" i="7"/>
  <c r="A36" i="7"/>
  <c r="D35" i="7"/>
  <c r="C35" i="7"/>
  <c r="L26" i="11"/>
  <c r="I27" i="11"/>
  <c r="C27" i="11"/>
  <c r="H27" i="11"/>
  <c r="E27" i="11"/>
  <c r="D33" i="6"/>
  <c r="E33" i="6"/>
  <c r="G33" i="6"/>
  <c r="A34" i="6"/>
  <c r="H33" i="6"/>
  <c r="I33" i="6"/>
  <c r="B34" i="6"/>
  <c r="C33" i="6"/>
  <c r="D39" i="3"/>
  <c r="A40" i="3"/>
  <c r="B39" i="3"/>
  <c r="F39" i="3"/>
  <c r="C39" i="3"/>
  <c r="A33" i="11"/>
  <c r="G32" i="11"/>
  <c r="B33" i="11"/>
  <c r="C31" i="10"/>
  <c r="I31" i="10"/>
  <c r="G31" i="10"/>
  <c r="A32" i="10"/>
  <c r="B32" i="10"/>
  <c r="H31" i="10"/>
  <c r="D31" i="10"/>
  <c r="E31" i="10"/>
  <c r="F33" i="1"/>
  <c r="A34" i="1"/>
  <c r="B33" i="1"/>
  <c r="C33" i="1"/>
  <c r="D33" i="1"/>
  <c r="B35" i="15"/>
  <c r="D35" i="15"/>
  <c r="A36" i="15"/>
  <c r="C35" i="15"/>
  <c r="F35" i="15"/>
  <c r="K26" i="11"/>
  <c r="D27" i="11"/>
  <c r="F32" i="2"/>
  <c r="B32" i="2"/>
  <c r="A33" i="2"/>
  <c r="D32" i="2"/>
  <c r="C32" i="2"/>
  <c r="B34" i="14"/>
  <c r="F34" i="14"/>
  <c r="A35" i="14"/>
  <c r="C34" i="14"/>
  <c r="D34" i="14"/>
  <c r="C29" i="18"/>
  <c r="D29" i="18"/>
  <c r="A30" i="18"/>
  <c r="B29" i="18"/>
  <c r="C29" i="13" l="1"/>
  <c r="D29" i="13" s="1"/>
  <c r="B30" i="13" s="1"/>
  <c r="B34" i="1"/>
  <c r="C34" i="1"/>
  <c r="F34" i="1"/>
  <c r="D34" i="1"/>
  <c r="A35" i="1"/>
  <c r="D30" i="18"/>
  <c r="C30" i="18"/>
  <c r="B30" i="18"/>
  <c r="G33" i="11"/>
  <c r="F40" i="3"/>
  <c r="B40" i="3"/>
  <c r="A41" i="3"/>
  <c r="C40" i="3"/>
  <c r="D40" i="3"/>
  <c r="C24" i="15"/>
  <c r="F24" i="15" s="1"/>
  <c r="F35" i="14"/>
  <c r="A36" i="14"/>
  <c r="B35" i="14"/>
  <c r="C35" i="14"/>
  <c r="D35" i="14"/>
  <c r="K27" i="11"/>
  <c r="D28" i="11"/>
  <c r="A37" i="15"/>
  <c r="F36" i="15"/>
  <c r="D36" i="15"/>
  <c r="B36" i="15"/>
  <c r="C36" i="15"/>
  <c r="G32" i="10"/>
  <c r="A33" i="10"/>
  <c r="B33" i="10"/>
  <c r="H32" i="10"/>
  <c r="E32" i="10"/>
  <c r="C32" i="10"/>
  <c r="I32" i="10"/>
  <c r="D32" i="10"/>
  <c r="D36" i="7"/>
  <c r="E36" i="7"/>
  <c r="B36" i="7"/>
  <c r="A37" i="7"/>
  <c r="C36" i="7"/>
  <c r="A34" i="2"/>
  <c r="B33" i="2"/>
  <c r="C33" i="2"/>
  <c r="F33" i="2"/>
  <c r="D33" i="2"/>
  <c r="G34" i="6"/>
  <c r="D34" i="6"/>
  <c r="H34" i="6"/>
  <c r="E34" i="6"/>
  <c r="I34" i="6"/>
  <c r="C34" i="6"/>
  <c r="B35" i="6"/>
  <c r="A35" i="6"/>
  <c r="L27" i="11"/>
  <c r="H28" i="11"/>
  <c r="E28" i="11"/>
  <c r="C28" i="11"/>
  <c r="I28" i="11"/>
  <c r="C30" i="13" l="1"/>
  <c r="D30" i="13" s="1"/>
  <c r="B31" i="13" s="1"/>
  <c r="L28" i="11"/>
  <c r="L8" i="11" s="1"/>
  <c r="I29" i="11"/>
  <c r="E29" i="11"/>
  <c r="C29" i="11"/>
  <c r="H29" i="11"/>
  <c r="C37" i="7"/>
  <c r="A38" i="7"/>
  <c r="D37" i="7"/>
  <c r="E37" i="7"/>
  <c r="B37" i="7"/>
  <c r="F37" i="15"/>
  <c r="C37" i="15"/>
  <c r="B37" i="15"/>
  <c r="A38" i="15"/>
  <c r="D37" i="15"/>
  <c r="C41" i="3"/>
  <c r="D41" i="3"/>
  <c r="F41" i="3"/>
  <c r="A42" i="3"/>
  <c r="B41" i="3"/>
  <c r="F35" i="1"/>
  <c r="C35" i="1"/>
  <c r="A36" i="1"/>
  <c r="D35" i="1"/>
  <c r="B35" i="1"/>
  <c r="K28" i="11"/>
  <c r="D29" i="11"/>
  <c r="D24" i="15"/>
  <c r="B25" i="15" s="1"/>
  <c r="B36" i="6"/>
  <c r="H35" i="6"/>
  <c r="A36" i="6"/>
  <c r="I35" i="6"/>
  <c r="D35" i="6"/>
  <c r="E35" i="6"/>
  <c r="G35" i="6"/>
  <c r="C35" i="6"/>
  <c r="C34" i="2"/>
  <c r="F34" i="2"/>
  <c r="D34" i="2"/>
  <c r="A35" i="2"/>
  <c r="B34" i="2"/>
  <c r="I33" i="10"/>
  <c r="C33" i="10"/>
  <c r="H33" i="10"/>
  <c r="E33" i="10"/>
  <c r="D33" i="10"/>
  <c r="G33" i="10"/>
  <c r="F36" i="14"/>
  <c r="C36" i="14"/>
  <c r="A37" i="14"/>
  <c r="D36" i="14"/>
  <c r="B36" i="14"/>
  <c r="C31" i="13" l="1"/>
  <c r="D31" i="13" s="1"/>
  <c r="B32" i="13" s="1"/>
  <c r="F37" i="14"/>
  <c r="A38" i="14"/>
  <c r="D37" i="14"/>
  <c r="B37" i="14"/>
  <c r="C37" i="14"/>
  <c r="C38" i="15"/>
  <c r="B38" i="15"/>
  <c r="D38" i="15"/>
  <c r="F38" i="15"/>
  <c r="A39" i="15"/>
  <c r="A36" i="2"/>
  <c r="D35" i="2"/>
  <c r="F35" i="2"/>
  <c r="C35" i="2"/>
  <c r="B35" i="2"/>
  <c r="C25" i="15"/>
  <c r="F25" i="15" s="1"/>
  <c r="C36" i="6"/>
  <c r="B37" i="6"/>
  <c r="I36" i="6"/>
  <c r="A37" i="6"/>
  <c r="E36" i="6"/>
  <c r="G36" i="6"/>
  <c r="D36" i="6"/>
  <c r="H36" i="6"/>
  <c r="K29" i="11"/>
  <c r="D30" i="11"/>
  <c r="D36" i="1"/>
  <c r="F36" i="1"/>
  <c r="B36" i="1"/>
  <c r="A37" i="1"/>
  <c r="C36" i="1"/>
  <c r="F42" i="3"/>
  <c r="A43" i="3"/>
  <c r="D42" i="3"/>
  <c r="B42" i="3"/>
  <c r="C42" i="3"/>
  <c r="B38" i="7"/>
  <c r="A39" i="7"/>
  <c r="C38" i="7"/>
  <c r="E38" i="7"/>
  <c r="D38" i="7"/>
  <c r="I30" i="11"/>
  <c r="E30" i="11"/>
  <c r="H30" i="11"/>
  <c r="C30" i="11"/>
  <c r="C32" i="13" l="1"/>
  <c r="D32" i="13" s="1"/>
  <c r="B33" i="13" s="1"/>
  <c r="F43" i="3"/>
  <c r="B43" i="3"/>
  <c r="A44" i="3"/>
  <c r="C43" i="3"/>
  <c r="D43" i="3"/>
  <c r="B39" i="15"/>
  <c r="D39" i="15"/>
  <c r="A40" i="15"/>
  <c r="C39" i="15"/>
  <c r="F39" i="15"/>
  <c r="F38" i="14"/>
  <c r="B38" i="14"/>
  <c r="A39" i="14"/>
  <c r="C38" i="14"/>
  <c r="D38" i="14"/>
  <c r="D37" i="6"/>
  <c r="B38" i="6"/>
  <c r="G37" i="6"/>
  <c r="A38" i="6"/>
  <c r="H37" i="6"/>
  <c r="C37" i="6"/>
  <c r="I37" i="6"/>
  <c r="D25" i="15"/>
  <c r="B26" i="15" s="1"/>
  <c r="C31" i="11"/>
  <c r="E31" i="11"/>
  <c r="H31" i="11"/>
  <c r="I31" i="11"/>
  <c r="E39" i="7"/>
  <c r="B39" i="7"/>
  <c r="A40" i="7"/>
  <c r="C39" i="7"/>
  <c r="D39" i="7"/>
  <c r="F37" i="1"/>
  <c r="A38" i="1"/>
  <c r="B37" i="1"/>
  <c r="D37" i="1"/>
  <c r="C37" i="1"/>
  <c r="K30" i="11"/>
  <c r="D31" i="11"/>
  <c r="F36" i="2"/>
  <c r="B36" i="2"/>
  <c r="A37" i="2"/>
  <c r="D36" i="2"/>
  <c r="C36" i="2"/>
  <c r="C33" i="13" l="1"/>
  <c r="D33" i="13"/>
  <c r="B34" i="13" s="1"/>
  <c r="B38" i="1"/>
  <c r="C38" i="1"/>
  <c r="F38" i="1"/>
  <c r="A39" i="1"/>
  <c r="D38" i="1"/>
  <c r="D40" i="7"/>
  <c r="C40" i="7"/>
  <c r="E40" i="7"/>
  <c r="B40" i="7"/>
  <c r="A41" i="7"/>
  <c r="H32" i="11"/>
  <c r="C32" i="11"/>
  <c r="E32" i="11"/>
  <c r="I32" i="11"/>
  <c r="F39" i="14"/>
  <c r="A40" i="14"/>
  <c r="B39" i="14"/>
  <c r="C39" i="14"/>
  <c r="D39" i="14"/>
  <c r="A38" i="2"/>
  <c r="B37" i="2"/>
  <c r="C37" i="2"/>
  <c r="F37" i="2"/>
  <c r="D37" i="2"/>
  <c r="A41" i="15"/>
  <c r="F40" i="15"/>
  <c r="B40" i="15"/>
  <c r="C40" i="15"/>
  <c r="D40" i="15"/>
  <c r="K31" i="11"/>
  <c r="D32" i="11"/>
  <c r="C26" i="15"/>
  <c r="F26" i="15" s="1"/>
  <c r="D26" i="15"/>
  <c r="B27" i="15" s="1"/>
  <c r="D38" i="6"/>
  <c r="G38" i="6"/>
  <c r="B39" i="6"/>
  <c r="H38" i="6"/>
  <c r="A39" i="6"/>
  <c r="I38" i="6"/>
  <c r="C38" i="6"/>
  <c r="F44" i="3"/>
  <c r="B44" i="3"/>
  <c r="C44" i="3"/>
  <c r="D44" i="3"/>
  <c r="A45" i="3"/>
  <c r="D39" i="6" l="1"/>
  <c r="H39" i="6"/>
  <c r="B40" i="6"/>
  <c r="I39" i="6"/>
  <c r="A40" i="6"/>
  <c r="C39" i="6"/>
  <c r="G39" i="6"/>
  <c r="C41" i="7"/>
  <c r="D41" i="7"/>
  <c r="B41" i="7"/>
  <c r="E41" i="7"/>
  <c r="A42" i="7"/>
  <c r="C27" i="15"/>
  <c r="F27" i="15" s="1"/>
  <c r="F41" i="15"/>
  <c r="C41" i="15"/>
  <c r="A42" i="15"/>
  <c r="D41" i="15"/>
  <c r="B41" i="15"/>
  <c r="I33" i="11"/>
  <c r="C33" i="11"/>
  <c r="H33" i="11"/>
  <c r="E33" i="11"/>
  <c r="C38" i="2"/>
  <c r="F38" i="2"/>
  <c r="D38" i="2"/>
  <c r="A39" i="2"/>
  <c r="B38" i="2"/>
  <c r="F40" i="14"/>
  <c r="C40" i="14"/>
  <c r="D40" i="14"/>
  <c r="A41" i="14"/>
  <c r="B40" i="14"/>
  <c r="F39" i="1"/>
  <c r="C39" i="1"/>
  <c r="A40" i="1"/>
  <c r="D39" i="1"/>
  <c r="B39" i="1"/>
  <c r="C34" i="13"/>
  <c r="D34" i="13" s="1"/>
  <c r="B35" i="13" s="1"/>
  <c r="F45" i="3"/>
  <c r="C45" i="3"/>
  <c r="A46" i="3"/>
  <c r="D45" i="3"/>
  <c r="B45" i="3"/>
  <c r="K32" i="11"/>
  <c r="D33" i="11"/>
  <c r="K33" i="11" s="1"/>
  <c r="K8" i="11" s="1"/>
  <c r="C35" i="13" l="1"/>
  <c r="D35" i="13" s="1"/>
  <c r="B36" i="13" s="1"/>
  <c r="D40" i="1"/>
  <c r="F40" i="1"/>
  <c r="A41" i="1"/>
  <c r="C40" i="1"/>
  <c r="B40" i="1"/>
  <c r="F41" i="14"/>
  <c r="A42" i="14"/>
  <c r="D41" i="14"/>
  <c r="B41" i="14"/>
  <c r="C41" i="14"/>
  <c r="B42" i="7"/>
  <c r="A43" i="7"/>
  <c r="C42" i="7"/>
  <c r="D42" i="7"/>
  <c r="E42" i="7"/>
  <c r="F46" i="3"/>
  <c r="D46" i="3"/>
  <c r="A47" i="3"/>
  <c r="B46" i="3"/>
  <c r="C46" i="3"/>
  <c r="A40" i="2"/>
  <c r="D39" i="2"/>
  <c r="F39" i="2"/>
  <c r="B39" i="2"/>
  <c r="C39" i="2"/>
  <c r="C42" i="15"/>
  <c r="B42" i="15"/>
  <c r="D42" i="15"/>
  <c r="F42" i="15"/>
  <c r="A43" i="15"/>
  <c r="D27" i="15"/>
  <c r="B28" i="15" s="1"/>
  <c r="D40" i="6"/>
  <c r="I40" i="6"/>
  <c r="B41" i="6"/>
  <c r="A41" i="6"/>
  <c r="G40" i="6"/>
  <c r="C40" i="6"/>
  <c r="H40" i="6"/>
  <c r="C36" i="13" l="1"/>
  <c r="D36" i="13"/>
  <c r="B37" i="13" s="1"/>
  <c r="B43" i="15"/>
  <c r="D43" i="15"/>
  <c r="C43" i="15"/>
  <c r="F43" i="15"/>
  <c r="A44" i="15"/>
  <c r="A48" i="3"/>
  <c r="B47" i="3"/>
  <c r="C47" i="3"/>
  <c r="F47" i="3"/>
  <c r="D47" i="3"/>
  <c r="F40" i="2"/>
  <c r="B40" i="2"/>
  <c r="A41" i="2"/>
  <c r="C40" i="2"/>
  <c r="D40" i="2"/>
  <c r="E43" i="7"/>
  <c r="D43" i="7"/>
  <c r="B43" i="7"/>
  <c r="A44" i="7"/>
  <c r="C43" i="7"/>
  <c r="D41" i="6"/>
  <c r="B42" i="6"/>
  <c r="G41" i="6"/>
  <c r="A42" i="6"/>
  <c r="H41" i="6"/>
  <c r="C41" i="6"/>
  <c r="I41" i="6"/>
  <c r="C28" i="15"/>
  <c r="F28" i="15" s="1"/>
  <c r="D28" i="15"/>
  <c r="F42" i="14"/>
  <c r="A43" i="14"/>
  <c r="C42" i="14"/>
  <c r="B42" i="14"/>
  <c r="D42" i="14"/>
  <c r="F41" i="1"/>
  <c r="A42" i="1"/>
  <c r="B41" i="1"/>
  <c r="D41" i="1"/>
  <c r="C41" i="1"/>
  <c r="F48" i="3" l="1"/>
  <c r="B48" i="3"/>
  <c r="A49" i="3"/>
  <c r="C48" i="3"/>
  <c r="D48" i="3"/>
  <c r="A42" i="2"/>
  <c r="B41" i="2"/>
  <c r="C41" i="2"/>
  <c r="F41" i="2"/>
  <c r="D41" i="2"/>
  <c r="A45" i="15"/>
  <c r="C44" i="15"/>
  <c r="F44" i="15"/>
  <c r="D44" i="15"/>
  <c r="B44" i="15"/>
  <c r="B42" i="1"/>
  <c r="C42" i="1"/>
  <c r="F42" i="1"/>
  <c r="A43" i="1"/>
  <c r="D42" i="1"/>
  <c r="D42" i="6"/>
  <c r="G42" i="6"/>
  <c r="B43" i="6"/>
  <c r="H42" i="6"/>
  <c r="A43" i="6"/>
  <c r="I42" i="6"/>
  <c r="C42" i="6"/>
  <c r="C37" i="13"/>
  <c r="D37" i="13" s="1"/>
  <c r="B38" i="13" s="1"/>
  <c r="F43" i="14"/>
  <c r="A44" i="14"/>
  <c r="C43" i="14"/>
  <c r="B43" i="14"/>
  <c r="D43" i="14"/>
  <c r="D44" i="7"/>
  <c r="E44" i="7"/>
  <c r="C44" i="7"/>
  <c r="B44" i="7"/>
  <c r="A45" i="7"/>
  <c r="C38" i="13" l="1"/>
  <c r="D38" i="13"/>
  <c r="F44" i="14"/>
  <c r="C44" i="14"/>
  <c r="B44" i="14"/>
  <c r="D44" i="14"/>
  <c r="A45" i="14"/>
  <c r="F43" i="1"/>
  <c r="C43" i="1"/>
  <c r="A44" i="1"/>
  <c r="D43" i="1"/>
  <c r="B43" i="1"/>
  <c r="F45" i="15"/>
  <c r="C45" i="15"/>
  <c r="A46" i="15"/>
  <c r="D45" i="15"/>
  <c r="B45" i="15"/>
  <c r="C49" i="3"/>
  <c r="D49" i="3"/>
  <c r="F49" i="3"/>
  <c r="A50" i="3"/>
  <c r="B49" i="3"/>
  <c r="C42" i="2"/>
  <c r="F42" i="2"/>
  <c r="D42" i="2"/>
  <c r="A43" i="2"/>
  <c r="B42" i="2"/>
  <c r="C45" i="7"/>
  <c r="A46" i="7"/>
  <c r="D45" i="7"/>
  <c r="E45" i="7"/>
  <c r="B45" i="7"/>
  <c r="D43" i="6"/>
  <c r="D44" i="6" s="1"/>
  <c r="H43" i="6"/>
  <c r="B44" i="6"/>
  <c r="I43" i="6"/>
  <c r="C43" i="6"/>
  <c r="G43" i="6"/>
  <c r="C46" i="15" l="1"/>
  <c r="F46" i="15"/>
  <c r="A47" i="15"/>
  <c r="D46" i="15"/>
  <c r="B46" i="15"/>
  <c r="F45" i="14"/>
  <c r="A46" i="14"/>
  <c r="B45" i="14"/>
  <c r="D45" i="14"/>
  <c r="C45" i="14"/>
  <c r="A44" i="2"/>
  <c r="D43" i="2"/>
  <c r="F43" i="2"/>
  <c r="B43" i="2"/>
  <c r="C43" i="2"/>
  <c r="D44" i="1"/>
  <c r="F44" i="1"/>
  <c r="A45" i="1"/>
  <c r="C44" i="1"/>
  <c r="B44" i="1"/>
  <c r="B46" i="7"/>
  <c r="A47" i="7"/>
  <c r="C46" i="7"/>
  <c r="E46" i="7"/>
  <c r="D46" i="7"/>
  <c r="F50" i="3"/>
  <c r="A51" i="3"/>
  <c r="D50" i="3"/>
  <c r="B50" i="3"/>
  <c r="C50" i="3"/>
  <c r="F51" i="3" l="1"/>
  <c r="B51" i="3"/>
  <c r="A52" i="3"/>
  <c r="C51" i="3"/>
  <c r="D51" i="3"/>
  <c r="F44" i="2"/>
  <c r="B44" i="2"/>
  <c r="A45" i="2"/>
  <c r="C44" i="2"/>
  <c r="D44" i="2"/>
  <c r="C46" i="14"/>
  <c r="F46" i="14"/>
  <c r="A47" i="14"/>
  <c r="B46" i="14"/>
  <c r="D46" i="14"/>
  <c r="B47" i="15"/>
  <c r="D47" i="15"/>
  <c r="F47" i="15"/>
  <c r="A48" i="15"/>
  <c r="C47" i="15"/>
  <c r="E47" i="7"/>
  <c r="B47" i="7"/>
  <c r="A48" i="7"/>
  <c r="C47" i="7"/>
  <c r="D47" i="7"/>
  <c r="F45" i="1"/>
  <c r="A46" i="1"/>
  <c r="B45" i="1"/>
  <c r="D45" i="1"/>
  <c r="C45" i="1"/>
  <c r="A46" i="2" l="1"/>
  <c r="B45" i="2"/>
  <c r="C45" i="2"/>
  <c r="F45" i="2"/>
  <c r="D45" i="2"/>
  <c r="B46" i="1"/>
  <c r="C46" i="1"/>
  <c r="F46" i="1"/>
  <c r="A47" i="1"/>
  <c r="D46" i="1"/>
  <c r="D48" i="7"/>
  <c r="E48" i="7"/>
  <c r="B48" i="7"/>
  <c r="A49" i="7"/>
  <c r="C48" i="7"/>
  <c r="A49" i="15"/>
  <c r="F48" i="15"/>
  <c r="D48" i="15"/>
  <c r="B48" i="15"/>
  <c r="C48" i="15"/>
  <c r="F52" i="3"/>
  <c r="B52" i="3"/>
  <c r="C52" i="3"/>
  <c r="D52" i="3"/>
  <c r="A53" i="3"/>
  <c r="F47" i="14"/>
  <c r="A48" i="14"/>
  <c r="C47" i="14"/>
  <c r="B47" i="14"/>
  <c r="D47" i="14"/>
  <c r="F49" i="15" l="1"/>
  <c r="A50" i="15"/>
  <c r="D49" i="15"/>
  <c r="B49" i="15"/>
  <c r="C49" i="15"/>
  <c r="F48" i="14"/>
  <c r="C48" i="14"/>
  <c r="B48" i="14"/>
  <c r="D48" i="14"/>
  <c r="A49" i="14"/>
  <c r="C49" i="7"/>
  <c r="B49" i="7"/>
  <c r="D49" i="7"/>
  <c r="A50" i="7"/>
  <c r="E49" i="7"/>
  <c r="F53" i="3"/>
  <c r="C53" i="3"/>
  <c r="A54" i="3"/>
  <c r="D53" i="3"/>
  <c r="B53" i="3"/>
  <c r="F47" i="1"/>
  <c r="C47" i="1"/>
  <c r="A48" i="1"/>
  <c r="D47" i="1"/>
  <c r="B47" i="1"/>
  <c r="C46" i="2"/>
  <c r="F46" i="2"/>
  <c r="D46" i="2"/>
  <c r="A47" i="2"/>
  <c r="B46" i="2"/>
  <c r="D48" i="1" l="1"/>
  <c r="F48" i="1"/>
  <c r="A49" i="1"/>
  <c r="C48" i="1"/>
  <c r="B48" i="1"/>
  <c r="F54" i="3"/>
  <c r="D54" i="3"/>
  <c r="A55" i="3"/>
  <c r="B54" i="3"/>
  <c r="C54" i="3"/>
  <c r="B50" i="7"/>
  <c r="A51" i="7"/>
  <c r="C50" i="7"/>
  <c r="D50" i="7"/>
  <c r="E50" i="7"/>
  <c r="F49" i="14"/>
  <c r="A50" i="14"/>
  <c r="C49" i="14"/>
  <c r="B49" i="14"/>
  <c r="D49" i="14"/>
  <c r="C50" i="15"/>
  <c r="A51" i="15"/>
  <c r="D50" i="15"/>
  <c r="B50" i="15"/>
  <c r="F50" i="15"/>
  <c r="A48" i="2"/>
  <c r="D47" i="2"/>
  <c r="F47" i="2"/>
  <c r="B47" i="2"/>
  <c r="C47" i="2"/>
  <c r="E51" i="7" l="1"/>
  <c r="B51" i="7"/>
  <c r="A52" i="7"/>
  <c r="C51" i="7"/>
  <c r="D51" i="7"/>
  <c r="A56" i="3"/>
  <c r="B55" i="3"/>
  <c r="C55" i="3"/>
  <c r="F55" i="3"/>
  <c r="D55" i="3"/>
  <c r="F49" i="1"/>
  <c r="A50" i="1"/>
  <c r="B49" i="1"/>
  <c r="D49" i="1"/>
  <c r="C49" i="1"/>
  <c r="F48" i="2"/>
  <c r="B48" i="2"/>
  <c r="A49" i="2"/>
  <c r="C48" i="2"/>
  <c r="D48" i="2"/>
  <c r="B51" i="15"/>
  <c r="D51" i="15"/>
  <c r="A52" i="15"/>
  <c r="C51" i="15"/>
  <c r="F51" i="15"/>
  <c r="C50" i="14"/>
  <c r="F50" i="14"/>
  <c r="A51" i="14"/>
  <c r="B50" i="14"/>
  <c r="D50" i="14"/>
  <c r="F51" i="14" l="1"/>
  <c r="A52" i="14"/>
  <c r="C51" i="14"/>
  <c r="B51" i="14"/>
  <c r="D51" i="14"/>
  <c r="B50" i="1"/>
  <c r="C50" i="1"/>
  <c r="F50" i="1"/>
  <c r="A51" i="1"/>
  <c r="D50" i="1"/>
  <c r="A53" i="15"/>
  <c r="D52" i="15"/>
  <c r="B52" i="15"/>
  <c r="C52" i="15"/>
  <c r="F52" i="15"/>
  <c r="D52" i="7"/>
  <c r="C52" i="7"/>
  <c r="E52" i="7"/>
  <c r="B52" i="7"/>
  <c r="A53" i="7"/>
  <c r="A50" i="2"/>
  <c r="B49" i="2"/>
  <c r="C49" i="2"/>
  <c r="F49" i="2"/>
  <c r="D49" i="2"/>
  <c r="F56" i="3"/>
  <c r="B56" i="3"/>
  <c r="A57" i="3"/>
  <c r="C56" i="3"/>
  <c r="D56" i="3"/>
  <c r="C57" i="3" l="1"/>
  <c r="D57" i="3"/>
  <c r="F57" i="3"/>
  <c r="A58" i="3"/>
  <c r="B57" i="3"/>
  <c r="C53" i="7"/>
  <c r="D53" i="7"/>
  <c r="B53" i="7"/>
  <c r="E53" i="7"/>
  <c r="A54" i="7"/>
  <c r="F53" i="15"/>
  <c r="D53" i="15"/>
  <c r="B53" i="15"/>
  <c r="C53" i="15"/>
  <c r="A54" i="15"/>
  <c r="F52" i="14"/>
  <c r="C52" i="14"/>
  <c r="B52" i="14"/>
  <c r="D52" i="14"/>
  <c r="A53" i="14"/>
  <c r="C50" i="2"/>
  <c r="F50" i="2"/>
  <c r="D50" i="2"/>
  <c r="A51" i="2"/>
  <c r="B50" i="2"/>
  <c r="F51" i="1"/>
  <c r="C51" i="1"/>
  <c r="A52" i="1"/>
  <c r="D51" i="1"/>
  <c r="B51" i="1"/>
  <c r="D52" i="1" l="1"/>
  <c r="F52" i="1"/>
  <c r="A53" i="1"/>
  <c r="C52" i="1"/>
  <c r="B52" i="1"/>
  <c r="A52" i="2"/>
  <c r="D51" i="2"/>
  <c r="F51" i="2"/>
  <c r="B51" i="2"/>
  <c r="C51" i="2"/>
  <c r="F53" i="14"/>
  <c r="A54" i="14"/>
  <c r="C53" i="14"/>
  <c r="B53" i="14"/>
  <c r="D53" i="14"/>
  <c r="F58" i="3"/>
  <c r="A59" i="3"/>
  <c r="D58" i="3"/>
  <c r="B58" i="3"/>
  <c r="C58" i="3"/>
  <c r="F54" i="15"/>
  <c r="A55" i="15"/>
  <c r="D54" i="15"/>
  <c r="C54" i="15"/>
  <c r="B54" i="15"/>
  <c r="B54" i="7"/>
  <c r="A55" i="7"/>
  <c r="E54" i="7"/>
  <c r="C54" i="7"/>
  <c r="D54" i="7"/>
  <c r="C54" i="14" l="1"/>
  <c r="F54" i="14"/>
  <c r="A55" i="14"/>
  <c r="B54" i="14"/>
  <c r="D54" i="14"/>
  <c r="E55" i="7"/>
  <c r="B55" i="7"/>
  <c r="A56" i="7"/>
  <c r="D55" i="7"/>
  <c r="C55" i="7"/>
  <c r="F53" i="1"/>
  <c r="A54" i="1"/>
  <c r="B53" i="1"/>
  <c r="D53" i="1"/>
  <c r="C53" i="1"/>
  <c r="F55" i="15"/>
  <c r="B55" i="15"/>
  <c r="A56" i="15"/>
  <c r="D55" i="15"/>
  <c r="C55" i="15"/>
  <c r="F52" i="2"/>
  <c r="B52" i="2"/>
  <c r="A53" i="2"/>
  <c r="C52" i="2"/>
  <c r="D52" i="2"/>
  <c r="F59" i="3"/>
  <c r="B59" i="3"/>
  <c r="A60" i="3"/>
  <c r="C59" i="3"/>
  <c r="D59" i="3"/>
  <c r="F60" i="3" l="1"/>
  <c r="H10" i="3" s="1"/>
  <c r="B60" i="3"/>
  <c r="C60" i="3"/>
  <c r="D60" i="3"/>
  <c r="B54" i="1"/>
  <c r="C54" i="1"/>
  <c r="F54" i="1"/>
  <c r="A55" i="1"/>
  <c r="D54" i="1"/>
  <c r="D56" i="7"/>
  <c r="E56" i="7"/>
  <c r="B56" i="7"/>
  <c r="A57" i="7"/>
  <c r="C56" i="7"/>
  <c r="A54" i="2"/>
  <c r="B53" i="2"/>
  <c r="C53" i="2"/>
  <c r="F53" i="2"/>
  <c r="D53" i="2"/>
  <c r="F55" i="14"/>
  <c r="G12" i="14" s="1"/>
  <c r="C55" i="14"/>
  <c r="A56" i="14"/>
  <c r="B55" i="14"/>
  <c r="D55" i="14"/>
  <c r="C56" i="15"/>
  <c r="A57" i="15"/>
  <c r="B56" i="15"/>
  <c r="F56" i="15"/>
  <c r="D56" i="15"/>
  <c r="F55" i="1" l="1"/>
  <c r="C55" i="1"/>
  <c r="A56" i="1"/>
  <c r="D55" i="1"/>
  <c r="B55" i="1"/>
  <c r="C54" i="2"/>
  <c r="F54" i="2"/>
  <c r="D54" i="2"/>
  <c r="A55" i="2"/>
  <c r="B54" i="2"/>
  <c r="F57" i="15"/>
  <c r="G14" i="15" s="1"/>
  <c r="C57" i="15"/>
  <c r="D57" i="15"/>
  <c r="A58" i="15"/>
  <c r="B57" i="15"/>
  <c r="A57" i="14"/>
  <c r="B56" i="14"/>
  <c r="D56" i="14"/>
  <c r="C56" i="14"/>
  <c r="C57" i="7"/>
  <c r="A58" i="7"/>
  <c r="D57" i="7"/>
  <c r="E57" i="7"/>
  <c r="B57" i="7"/>
  <c r="C57" i="14" l="1"/>
  <c r="A58" i="14"/>
  <c r="B57" i="14"/>
  <c r="D57" i="14"/>
  <c r="D56" i="1"/>
  <c r="F56" i="1"/>
  <c r="A57" i="1"/>
  <c r="C56" i="1"/>
  <c r="B56" i="1"/>
  <c r="D58" i="15"/>
  <c r="C58" i="15"/>
  <c r="A59" i="15"/>
  <c r="B58" i="15"/>
  <c r="B58" i="7"/>
  <c r="A59" i="7"/>
  <c r="C58" i="7"/>
  <c r="E58" i="7"/>
  <c r="D58" i="7"/>
  <c r="A56" i="2"/>
  <c r="D55" i="2"/>
  <c r="F55" i="2"/>
  <c r="B55" i="2"/>
  <c r="C55" i="2"/>
  <c r="C59" i="15" l="1"/>
  <c r="B59" i="15"/>
  <c r="A60" i="15"/>
  <c r="D59" i="15"/>
  <c r="F56" i="2"/>
  <c r="B56" i="2"/>
  <c r="A57" i="2"/>
  <c r="C56" i="2"/>
  <c r="D56" i="2"/>
  <c r="E59" i="7"/>
  <c r="B59" i="7"/>
  <c r="A60" i="7"/>
  <c r="C59" i="7"/>
  <c r="D59" i="7"/>
  <c r="F57" i="1"/>
  <c r="A58" i="1"/>
  <c r="B57" i="1"/>
  <c r="D57" i="1"/>
  <c r="C57" i="1"/>
  <c r="A59" i="14"/>
  <c r="B58" i="14"/>
  <c r="D58" i="14"/>
  <c r="C58" i="14"/>
  <c r="C59" i="14" l="1"/>
  <c r="A60" i="14"/>
  <c r="B59" i="14"/>
  <c r="D59" i="14"/>
  <c r="B58" i="1"/>
  <c r="F58" i="1"/>
  <c r="A59" i="1"/>
  <c r="C58" i="1"/>
  <c r="D58" i="1"/>
  <c r="D60" i="7"/>
  <c r="C60" i="7"/>
  <c r="E60" i="7"/>
  <c r="B60" i="7"/>
  <c r="A61" i="7"/>
  <c r="A58" i="2"/>
  <c r="B57" i="2"/>
  <c r="C57" i="2"/>
  <c r="F57" i="2"/>
  <c r="D57" i="2"/>
  <c r="B60" i="15"/>
  <c r="C60" i="15"/>
  <c r="A61" i="15"/>
  <c r="D60" i="15"/>
  <c r="C58" i="2" l="1"/>
  <c r="F58" i="2"/>
  <c r="D58" i="2"/>
  <c r="A59" i="2"/>
  <c r="B58" i="2"/>
  <c r="F59" i="1"/>
  <c r="C59" i="1"/>
  <c r="A60" i="1"/>
  <c r="B59" i="1"/>
  <c r="D59" i="1"/>
  <c r="C61" i="15"/>
  <c r="D61" i="15"/>
  <c r="A62" i="15"/>
  <c r="B61" i="15"/>
  <c r="C61" i="7"/>
  <c r="D61" i="7"/>
  <c r="B61" i="7"/>
  <c r="E61" i="7"/>
  <c r="A62" i="7"/>
  <c r="A61" i="14"/>
  <c r="C60" i="14"/>
  <c r="B60" i="14"/>
  <c r="D60" i="14"/>
  <c r="C61" i="14" l="1"/>
  <c r="A62" i="14"/>
  <c r="B61" i="14"/>
  <c r="D61" i="14"/>
  <c r="D60" i="1"/>
  <c r="F60" i="1"/>
  <c r="A61" i="1"/>
  <c r="C60" i="1"/>
  <c r="B60" i="1"/>
  <c r="A60" i="2"/>
  <c r="D59" i="2"/>
  <c r="F59" i="2"/>
  <c r="B59" i="2"/>
  <c r="C59" i="2"/>
  <c r="B62" i="7"/>
  <c r="A63" i="7"/>
  <c r="C62" i="7"/>
  <c r="D62" i="7"/>
  <c r="E62" i="7"/>
  <c r="D62" i="15"/>
  <c r="C62" i="15"/>
  <c r="A63" i="15"/>
  <c r="B62" i="15"/>
  <c r="E63" i="7" l="1"/>
  <c r="B63" i="7"/>
  <c r="A64" i="7"/>
  <c r="D63" i="7"/>
  <c r="C63" i="7"/>
  <c r="F61" i="1"/>
  <c r="A62" i="1"/>
  <c r="D61" i="1"/>
  <c r="B61" i="1"/>
  <c r="C61" i="1"/>
  <c r="F60" i="2"/>
  <c r="B60" i="2"/>
  <c r="A61" i="2"/>
  <c r="C60" i="2"/>
  <c r="D60" i="2"/>
  <c r="A63" i="14"/>
  <c r="C62" i="14"/>
  <c r="B62" i="14"/>
  <c r="D62" i="14"/>
  <c r="C63" i="15"/>
  <c r="B63" i="15"/>
  <c r="A64" i="15"/>
  <c r="D63" i="15"/>
  <c r="B64" i="15" l="1"/>
  <c r="C64" i="15"/>
  <c r="A65" i="15"/>
  <c r="D64" i="15"/>
  <c r="C63" i="14"/>
  <c r="A64" i="14"/>
  <c r="B63" i="14"/>
  <c r="D63" i="14"/>
  <c r="B62" i="1"/>
  <c r="F62" i="1"/>
  <c r="A63" i="1"/>
  <c r="C62" i="1"/>
  <c r="D62" i="1"/>
  <c r="D64" i="7"/>
  <c r="C64" i="7"/>
  <c r="E64" i="7"/>
  <c r="B64" i="7"/>
  <c r="A65" i="7"/>
  <c r="A62" i="2"/>
  <c r="B61" i="2"/>
  <c r="C61" i="2"/>
  <c r="F61" i="2"/>
  <c r="D61" i="2"/>
  <c r="C62" i="2" l="1"/>
  <c r="F62" i="2"/>
  <c r="A63" i="2"/>
  <c r="D62" i="2"/>
  <c r="B62" i="2"/>
  <c r="F63" i="1"/>
  <c r="A64" i="1"/>
  <c r="B63" i="1"/>
  <c r="C63" i="1"/>
  <c r="D63" i="1"/>
  <c r="C65" i="15"/>
  <c r="D65" i="15"/>
  <c r="A66" i="15"/>
  <c r="B65" i="15"/>
  <c r="C65" i="7"/>
  <c r="D65" i="7"/>
  <c r="E65" i="7"/>
  <c r="B65" i="7"/>
  <c r="A66" i="7"/>
  <c r="A65" i="14"/>
  <c r="B64" i="14"/>
  <c r="D64" i="14"/>
  <c r="C64" i="14"/>
  <c r="C65" i="14" l="1"/>
  <c r="A66" i="14"/>
  <c r="B65" i="14"/>
  <c r="D65" i="14"/>
  <c r="B66" i="7"/>
  <c r="A67" i="7"/>
  <c r="C66" i="7"/>
  <c r="E66" i="7"/>
  <c r="D66" i="7"/>
  <c r="F64" i="1"/>
  <c r="A65" i="1"/>
  <c r="C64" i="1"/>
  <c r="B64" i="1"/>
  <c r="D64" i="1"/>
  <c r="A64" i="2"/>
  <c r="D63" i="2"/>
  <c r="F63" i="2"/>
  <c r="B63" i="2"/>
  <c r="C63" i="2"/>
  <c r="D66" i="15"/>
  <c r="C66" i="15"/>
  <c r="A67" i="15"/>
  <c r="B66" i="15"/>
  <c r="F64" i="2" l="1"/>
  <c r="A65" i="2"/>
  <c r="C64" i="2"/>
  <c r="D64" i="2"/>
  <c r="B64" i="2"/>
  <c r="F65" i="1"/>
  <c r="A66" i="1"/>
  <c r="D65" i="1"/>
  <c r="B65" i="1"/>
  <c r="C65" i="1"/>
  <c r="C67" i="15"/>
  <c r="B67" i="15"/>
  <c r="A68" i="15"/>
  <c r="D67" i="15"/>
  <c r="E67" i="7"/>
  <c r="D67" i="7"/>
  <c r="B67" i="7"/>
  <c r="A68" i="7"/>
  <c r="C67" i="7"/>
  <c r="A67" i="14"/>
  <c r="B66" i="14"/>
  <c r="D66" i="14"/>
  <c r="C66" i="14"/>
  <c r="C67" i="14" l="1"/>
  <c r="A68" i="14"/>
  <c r="B67" i="14"/>
  <c r="D67" i="14"/>
  <c r="F66" i="1"/>
  <c r="A67" i="1"/>
  <c r="B66" i="1"/>
  <c r="C66" i="1"/>
  <c r="D66" i="1"/>
  <c r="D68" i="7"/>
  <c r="E68" i="7"/>
  <c r="B68" i="7"/>
  <c r="A69" i="7"/>
  <c r="C68" i="7"/>
  <c r="A66" i="2"/>
  <c r="B65" i="2"/>
  <c r="F65" i="2"/>
  <c r="C65" i="2"/>
  <c r="D65" i="2"/>
  <c r="B68" i="15"/>
  <c r="C68" i="15"/>
  <c r="A69" i="15"/>
  <c r="D68" i="15"/>
  <c r="C66" i="2" l="1"/>
  <c r="F66" i="2"/>
  <c r="A67" i="2"/>
  <c r="B66" i="2"/>
  <c r="D66" i="2"/>
  <c r="C69" i="15"/>
  <c r="D69" i="15"/>
  <c r="A70" i="15"/>
  <c r="B69" i="15"/>
  <c r="F67" i="1"/>
  <c r="A68" i="1"/>
  <c r="B67" i="1"/>
  <c r="D67" i="1"/>
  <c r="C67" i="1"/>
  <c r="A69" i="14"/>
  <c r="C68" i="14"/>
  <c r="B68" i="14"/>
  <c r="D68" i="14"/>
  <c r="C69" i="7"/>
  <c r="A70" i="7"/>
  <c r="D69" i="7"/>
  <c r="B69" i="7"/>
  <c r="E69" i="7"/>
  <c r="B70" i="7" l="1"/>
  <c r="A71" i="7"/>
  <c r="C70" i="7"/>
  <c r="D70" i="7"/>
  <c r="E70" i="7"/>
  <c r="D70" i="15"/>
  <c r="C70" i="15"/>
  <c r="A71" i="15"/>
  <c r="B70" i="15"/>
  <c r="C69" i="14"/>
  <c r="A70" i="14"/>
  <c r="B69" i="14"/>
  <c r="D69" i="14"/>
  <c r="F68" i="1"/>
  <c r="A69" i="1"/>
  <c r="C68" i="1"/>
  <c r="B68" i="1"/>
  <c r="D68" i="1"/>
  <c r="A68" i="2"/>
  <c r="D67" i="2"/>
  <c r="F67" i="2"/>
  <c r="B67" i="2"/>
  <c r="C67" i="2"/>
  <c r="C71" i="15" l="1"/>
  <c r="B71" i="15"/>
  <c r="A72" i="15"/>
  <c r="D71" i="15"/>
  <c r="F68" i="2"/>
  <c r="A69" i="2"/>
  <c r="B68" i="2"/>
  <c r="C68" i="2"/>
  <c r="D68" i="2"/>
  <c r="F69" i="1"/>
  <c r="A70" i="1"/>
  <c r="D69" i="1"/>
  <c r="C69" i="1"/>
  <c r="B69" i="1"/>
  <c r="A71" i="14"/>
  <c r="C70" i="14"/>
  <c r="B70" i="14"/>
  <c r="D70" i="14"/>
  <c r="E71" i="7"/>
  <c r="B71" i="7"/>
  <c r="A72" i="7"/>
  <c r="C71" i="7"/>
  <c r="D71" i="7"/>
  <c r="C71" i="14" l="1"/>
  <c r="A72" i="14"/>
  <c r="B71" i="14"/>
  <c r="D71" i="14"/>
  <c r="F70" i="1"/>
  <c r="A71" i="1"/>
  <c r="B70" i="1"/>
  <c r="C70" i="1"/>
  <c r="D70" i="1"/>
  <c r="B72" i="15"/>
  <c r="C72" i="15"/>
  <c r="A73" i="15"/>
  <c r="D72" i="15"/>
  <c r="A70" i="2"/>
  <c r="B69" i="2"/>
  <c r="F69" i="2"/>
  <c r="D69" i="2"/>
  <c r="C69" i="2"/>
  <c r="D72" i="7"/>
  <c r="E72" i="7"/>
  <c r="C72" i="7"/>
  <c r="B72" i="7"/>
  <c r="A73" i="7"/>
  <c r="C73" i="7" l="1"/>
  <c r="B73" i="7"/>
  <c r="D73" i="7"/>
  <c r="E73" i="7"/>
  <c r="A74" i="7"/>
  <c r="C73" i="15"/>
  <c r="D73" i="15"/>
  <c r="A74" i="15"/>
  <c r="B73" i="15"/>
  <c r="C70" i="2"/>
  <c r="F70" i="2"/>
  <c r="A71" i="2"/>
  <c r="B70" i="2"/>
  <c r="D70" i="2"/>
  <c r="F71" i="1"/>
  <c r="A72" i="1"/>
  <c r="B71" i="1"/>
  <c r="C71" i="1"/>
  <c r="D71" i="1"/>
  <c r="A73" i="14"/>
  <c r="B72" i="14"/>
  <c r="D72" i="14"/>
  <c r="C72" i="14"/>
  <c r="C73" i="14" l="1"/>
  <c r="A74" i="14"/>
  <c r="B73" i="14"/>
  <c r="D73" i="14"/>
  <c r="F72" i="1"/>
  <c r="A73" i="1"/>
  <c r="C72" i="1"/>
  <c r="B72" i="1"/>
  <c r="D72" i="1"/>
  <c r="A72" i="2"/>
  <c r="D71" i="2"/>
  <c r="F71" i="2"/>
  <c r="C71" i="2"/>
  <c r="B71" i="2"/>
  <c r="D74" i="15"/>
  <c r="C74" i="15"/>
  <c r="A75" i="15"/>
  <c r="B74" i="15"/>
  <c r="B74" i="7"/>
  <c r="A75" i="7"/>
  <c r="C74" i="7"/>
  <c r="E74" i="7"/>
  <c r="D74" i="7"/>
  <c r="E75" i="7" l="1"/>
  <c r="B75" i="7"/>
  <c r="A76" i="7"/>
  <c r="C75" i="7"/>
  <c r="D75" i="7"/>
  <c r="F72" i="2"/>
  <c r="A73" i="2"/>
  <c r="B72" i="2"/>
  <c r="C72" i="2"/>
  <c r="D72" i="2"/>
  <c r="F73" i="1"/>
  <c r="A74" i="1"/>
  <c r="D73" i="1"/>
  <c r="B73" i="1"/>
  <c r="C73" i="1"/>
  <c r="A75" i="14"/>
  <c r="C74" i="14"/>
  <c r="B74" i="14"/>
  <c r="D74" i="14"/>
  <c r="C75" i="15"/>
  <c r="B75" i="15"/>
  <c r="A76" i="15"/>
  <c r="D75" i="15"/>
  <c r="C75" i="14" l="1"/>
  <c r="A76" i="14"/>
  <c r="B75" i="14"/>
  <c r="D75" i="14"/>
  <c r="F74" i="1"/>
  <c r="A75" i="1"/>
  <c r="D74" i="1"/>
  <c r="B74" i="1"/>
  <c r="C74" i="1"/>
  <c r="A74" i="2"/>
  <c r="B73" i="2"/>
  <c r="F73" i="2"/>
  <c r="C73" i="2"/>
  <c r="D73" i="2"/>
  <c r="D76" i="7"/>
  <c r="C76" i="7"/>
  <c r="E76" i="7"/>
  <c r="B76" i="7"/>
  <c r="A77" i="7"/>
  <c r="B76" i="15"/>
  <c r="C76" i="15"/>
  <c r="A77" i="15"/>
  <c r="D76" i="15"/>
  <c r="C77" i="15" l="1"/>
  <c r="D77" i="15"/>
  <c r="A78" i="15"/>
  <c r="B77" i="15"/>
  <c r="C77" i="7"/>
  <c r="D77" i="7"/>
  <c r="A78" i="7"/>
  <c r="E77" i="7"/>
  <c r="B77" i="7"/>
  <c r="C74" i="2"/>
  <c r="F74" i="2"/>
  <c r="A75" i="2"/>
  <c r="B74" i="2"/>
  <c r="D74" i="2"/>
  <c r="F75" i="1"/>
  <c r="A76" i="1"/>
  <c r="B75" i="1"/>
  <c r="C75" i="1"/>
  <c r="D75" i="1"/>
  <c r="A77" i="14"/>
  <c r="B76" i="14"/>
  <c r="D76" i="14"/>
  <c r="C76" i="14"/>
  <c r="C77" i="14" l="1"/>
  <c r="A78" i="14"/>
  <c r="B77" i="14"/>
  <c r="D77" i="14"/>
  <c r="F76" i="1"/>
  <c r="A77" i="1"/>
  <c r="C76" i="1"/>
  <c r="D76" i="1"/>
  <c r="B76" i="1"/>
  <c r="A76" i="2"/>
  <c r="D75" i="2"/>
  <c r="F75" i="2"/>
  <c r="B75" i="2"/>
  <c r="C75" i="2"/>
  <c r="B78" i="7"/>
  <c r="A79" i="7"/>
  <c r="E78" i="7"/>
  <c r="C78" i="7"/>
  <c r="D78" i="7"/>
  <c r="D78" i="15"/>
  <c r="C78" i="15"/>
  <c r="A79" i="15"/>
  <c r="B78" i="15"/>
  <c r="E79" i="7" l="1"/>
  <c r="B79" i="7"/>
  <c r="A80" i="7"/>
  <c r="C79" i="7"/>
  <c r="D79" i="7"/>
  <c r="C79" i="15"/>
  <c r="B79" i="15"/>
  <c r="A80" i="15"/>
  <c r="D79" i="15"/>
  <c r="F76" i="2"/>
  <c r="A77" i="2"/>
  <c r="D76" i="2"/>
  <c r="B76" i="2"/>
  <c r="C76" i="2"/>
  <c r="F77" i="1"/>
  <c r="A78" i="1"/>
  <c r="D77" i="1"/>
  <c r="B77" i="1"/>
  <c r="C77" i="1"/>
  <c r="A79" i="14"/>
  <c r="C78" i="14"/>
  <c r="B78" i="14"/>
  <c r="D78" i="14"/>
  <c r="C79" i="14" l="1"/>
  <c r="A80" i="14"/>
  <c r="B79" i="14"/>
  <c r="D79" i="14"/>
  <c r="F78" i="1"/>
  <c r="A79" i="1"/>
  <c r="C78" i="1"/>
  <c r="D78" i="1"/>
  <c r="B78" i="1"/>
  <c r="B80" i="15"/>
  <c r="C80" i="15"/>
  <c r="A81" i="15"/>
  <c r="D80" i="15"/>
  <c r="A78" i="2"/>
  <c r="B77" i="2"/>
  <c r="F77" i="2"/>
  <c r="C77" i="2"/>
  <c r="D77" i="2"/>
  <c r="D80" i="7"/>
  <c r="E80" i="7"/>
  <c r="B80" i="7"/>
  <c r="A81" i="7"/>
  <c r="C80" i="7"/>
  <c r="C81" i="15" l="1"/>
  <c r="D81" i="15"/>
  <c r="A82" i="15"/>
  <c r="B81" i="15"/>
  <c r="C81" i="7"/>
  <c r="A82" i="7"/>
  <c r="D81" i="7"/>
  <c r="B81" i="7"/>
  <c r="E81" i="7"/>
  <c r="C78" i="2"/>
  <c r="F78" i="2"/>
  <c r="A79" i="2"/>
  <c r="D78" i="2"/>
  <c r="B78" i="2"/>
  <c r="F79" i="1"/>
  <c r="A80" i="1"/>
  <c r="B79" i="1"/>
  <c r="C79" i="1"/>
  <c r="D79" i="1"/>
  <c r="A81" i="14"/>
  <c r="B80" i="14"/>
  <c r="D80" i="14"/>
  <c r="C80" i="14"/>
  <c r="C81" i="14" l="1"/>
  <c r="A82" i="14"/>
  <c r="B81" i="14"/>
  <c r="D81" i="14"/>
  <c r="F80" i="1"/>
  <c r="A81" i="1"/>
  <c r="C80" i="1"/>
  <c r="B80" i="1"/>
  <c r="D80" i="1"/>
  <c r="A80" i="2"/>
  <c r="D79" i="2"/>
  <c r="F79" i="2"/>
  <c r="B79" i="2"/>
  <c r="C79" i="2"/>
  <c r="D82" i="15"/>
  <c r="C82" i="15"/>
  <c r="A83" i="15"/>
  <c r="B82" i="15"/>
  <c r="B82" i="7"/>
  <c r="A83" i="7"/>
  <c r="C82" i="7"/>
  <c r="D82" i="7"/>
  <c r="E82" i="7"/>
  <c r="E83" i="7" l="1"/>
  <c r="B83" i="7"/>
  <c r="A84" i="7"/>
  <c r="C83" i="7"/>
  <c r="D83" i="7"/>
  <c r="F80" i="2"/>
  <c r="A81" i="2"/>
  <c r="C80" i="2"/>
  <c r="D80" i="2"/>
  <c r="B80" i="2"/>
  <c r="F81" i="1"/>
  <c r="A82" i="1"/>
  <c r="D81" i="1"/>
  <c r="B81" i="1"/>
  <c r="C81" i="1"/>
  <c r="A83" i="14"/>
  <c r="C82" i="14"/>
  <c r="B82" i="14"/>
  <c r="D82" i="14"/>
  <c r="C83" i="15"/>
  <c r="B83" i="15"/>
  <c r="A84" i="15"/>
  <c r="D83" i="15"/>
  <c r="C83" i="14" l="1"/>
  <c r="A84" i="14"/>
  <c r="B83" i="14"/>
  <c r="D83" i="14"/>
  <c r="F82" i="1"/>
  <c r="A83" i="1"/>
  <c r="B82" i="1"/>
  <c r="C82" i="1"/>
  <c r="D82" i="1"/>
  <c r="A82" i="2"/>
  <c r="B81" i="2"/>
  <c r="F81" i="2"/>
  <c r="C81" i="2"/>
  <c r="D81" i="2"/>
  <c r="D84" i="7"/>
  <c r="E84" i="7"/>
  <c r="C84" i="7"/>
  <c r="B84" i="7"/>
  <c r="A85" i="7"/>
  <c r="B84" i="15"/>
  <c r="C84" i="15"/>
  <c r="A85" i="15"/>
  <c r="D84" i="15"/>
  <c r="C85" i="15" l="1"/>
  <c r="D85" i="15"/>
  <c r="A86" i="15"/>
  <c r="B85" i="15"/>
  <c r="C85" i="7"/>
  <c r="B85" i="7"/>
  <c r="D85" i="7"/>
  <c r="E85" i="7"/>
  <c r="A86" i="7"/>
  <c r="C82" i="2"/>
  <c r="F82" i="2"/>
  <c r="A83" i="2"/>
  <c r="B82" i="2"/>
  <c r="D82" i="2"/>
  <c r="F83" i="1"/>
  <c r="A84" i="1"/>
  <c r="B83" i="1"/>
  <c r="D83" i="1"/>
  <c r="C83" i="1"/>
  <c r="A85" i="14"/>
  <c r="B84" i="14"/>
  <c r="D84" i="14"/>
  <c r="C84" i="14"/>
  <c r="C85" i="14" l="1"/>
  <c r="A86" i="14"/>
  <c r="B85" i="14"/>
  <c r="D85" i="14"/>
  <c r="F84" i="1"/>
  <c r="A85" i="1"/>
  <c r="C84" i="1"/>
  <c r="B84" i="1"/>
  <c r="D84" i="1"/>
  <c r="A84" i="2"/>
  <c r="D83" i="2"/>
  <c r="F83" i="2"/>
  <c r="B83" i="2"/>
  <c r="C83" i="2"/>
  <c r="D86" i="15"/>
  <c r="C86" i="15"/>
  <c r="A87" i="15"/>
  <c r="B86" i="15"/>
  <c r="B86" i="7"/>
  <c r="A87" i="7"/>
  <c r="C86" i="7"/>
  <c r="D86" i="7"/>
  <c r="E86" i="7"/>
  <c r="E87" i="7" l="1"/>
  <c r="B87" i="7"/>
  <c r="A88" i="7"/>
  <c r="D87" i="7"/>
  <c r="C87" i="7"/>
  <c r="F84" i="2"/>
  <c r="A85" i="2"/>
  <c r="B84" i="2"/>
  <c r="C84" i="2"/>
  <c r="D84" i="2"/>
  <c r="F85" i="1"/>
  <c r="A86" i="1"/>
  <c r="D85" i="1"/>
  <c r="C85" i="1"/>
  <c r="B85" i="1"/>
  <c r="A87" i="14"/>
  <c r="C86" i="14"/>
  <c r="B86" i="14"/>
  <c r="D86" i="14"/>
  <c r="C87" i="15"/>
  <c r="B87" i="15"/>
  <c r="A88" i="15"/>
  <c r="D87" i="15"/>
  <c r="C87" i="14" l="1"/>
  <c r="A88" i="14"/>
  <c r="B87" i="14"/>
  <c r="D87" i="14"/>
  <c r="F86" i="1"/>
  <c r="A87" i="1"/>
  <c r="B86" i="1"/>
  <c r="C86" i="1"/>
  <c r="D86" i="1"/>
  <c r="A86" i="2"/>
  <c r="B85" i="2"/>
  <c r="F85" i="2"/>
  <c r="D85" i="2"/>
  <c r="C85" i="2"/>
  <c r="D88" i="7"/>
  <c r="C88" i="7"/>
  <c r="E88" i="7"/>
  <c r="B88" i="7"/>
  <c r="A89" i="7"/>
  <c r="B88" i="15"/>
  <c r="C88" i="15"/>
  <c r="A89" i="15"/>
  <c r="D88" i="15"/>
  <c r="C89" i="7" l="1"/>
  <c r="D89" i="7"/>
  <c r="A90" i="7"/>
  <c r="E89" i="7"/>
  <c r="B89" i="7"/>
  <c r="C86" i="2"/>
  <c r="F86" i="2"/>
  <c r="A87" i="2"/>
  <c r="B86" i="2"/>
  <c r="D86" i="2"/>
  <c r="F87" i="1"/>
  <c r="A88" i="1"/>
  <c r="B87" i="1"/>
  <c r="C87" i="1"/>
  <c r="D87" i="1"/>
  <c r="A89" i="14"/>
  <c r="B88" i="14"/>
  <c r="D88" i="14"/>
  <c r="C88" i="14"/>
  <c r="C89" i="15"/>
  <c r="D89" i="15"/>
  <c r="A90" i="15"/>
  <c r="B89" i="15"/>
  <c r="C89" i="14" l="1"/>
  <c r="A90" i="14"/>
  <c r="B89" i="14"/>
  <c r="D89" i="14"/>
  <c r="F88" i="1"/>
  <c r="A89" i="1"/>
  <c r="C88" i="1"/>
  <c r="B88" i="1"/>
  <c r="D88" i="1"/>
  <c r="A88" i="2"/>
  <c r="D87" i="2"/>
  <c r="F87" i="2"/>
  <c r="C87" i="2"/>
  <c r="B87" i="2"/>
  <c r="B90" i="7"/>
  <c r="A91" i="7"/>
  <c r="C90" i="7"/>
  <c r="D90" i="7"/>
  <c r="E90" i="7"/>
  <c r="D90" i="15"/>
  <c r="C90" i="15"/>
  <c r="A91" i="15"/>
  <c r="B90" i="15"/>
  <c r="E91" i="7" l="1"/>
  <c r="G10" i="7" s="1"/>
  <c r="D91" i="7"/>
  <c r="B91" i="7"/>
  <c r="C91" i="7"/>
  <c r="C91" i="15"/>
  <c r="B91" i="15"/>
  <c r="A92" i="15"/>
  <c r="D91" i="15"/>
  <c r="F88" i="2"/>
  <c r="A89" i="2"/>
  <c r="B88" i="2"/>
  <c r="C88" i="2"/>
  <c r="D88" i="2"/>
  <c r="F89" i="1"/>
  <c r="A90" i="1"/>
  <c r="D89" i="1"/>
  <c r="B89" i="1"/>
  <c r="C89" i="1"/>
  <c r="A91" i="14"/>
  <c r="C90" i="14"/>
  <c r="B90" i="14"/>
  <c r="D90" i="14"/>
  <c r="C91" i="14" l="1"/>
  <c r="A92" i="14"/>
  <c r="B91" i="14"/>
  <c r="D91" i="14"/>
  <c r="F90" i="1"/>
  <c r="G10" i="1" s="1"/>
  <c r="D90" i="1"/>
  <c r="B90" i="1"/>
  <c r="C90" i="1"/>
  <c r="B92" i="15"/>
  <c r="C92" i="15"/>
  <c r="A93" i="15"/>
  <c r="D92" i="15"/>
  <c r="A90" i="2"/>
  <c r="B89" i="2"/>
  <c r="F89" i="2"/>
  <c r="C89" i="2"/>
  <c r="D89" i="2"/>
  <c r="C90" i="2" l="1"/>
  <c r="F90" i="2"/>
  <c r="G10" i="2" s="1"/>
  <c r="B90" i="2"/>
  <c r="D90" i="2"/>
  <c r="C93" i="15"/>
  <c r="D93" i="15"/>
  <c r="A94" i="15"/>
  <c r="B93" i="15"/>
  <c r="B92" i="14"/>
  <c r="D92" i="14"/>
  <c r="C92" i="14"/>
  <c r="D94" i="15" l="1"/>
  <c r="C94" i="15"/>
  <c r="B94" i="15"/>
</calcChain>
</file>

<file path=xl/sharedStrings.xml><?xml version="1.0" encoding="utf-8"?>
<sst xmlns="http://schemas.openxmlformats.org/spreadsheetml/2006/main" count="228" uniqueCount="105">
  <si>
    <t>Lineare Abschreibung</t>
  </si>
  <si>
    <t>Anschaffungskosten</t>
  </si>
  <si>
    <t>Nutzungsdauer in J.</t>
  </si>
  <si>
    <t>Restwert</t>
  </si>
  <si>
    <t>Steuersatz</t>
  </si>
  <si>
    <t>Zinssatz</t>
  </si>
  <si>
    <t>Jahr</t>
  </si>
  <si>
    <t>Wert zu Beginn des Jahres</t>
  </si>
  <si>
    <t>Lineare Abschreibung im Jahr</t>
  </si>
  <si>
    <t>Buchwert am Jahresende</t>
  </si>
  <si>
    <t>Steuer-ersparnis</t>
  </si>
  <si>
    <t>Barwert der Steuer-ersparnis</t>
  </si>
  <si>
    <t>Geometrisch-degressive Abschreibung</t>
  </si>
  <si>
    <t>Nutzungsdauer in Jahren</t>
  </si>
  <si>
    <t>Abschreibungssatz</t>
  </si>
  <si>
    <t>Kalkulatorischer Zinssatz</t>
  </si>
  <si>
    <t xml:space="preserve">Geom.-degr. Abschreibung </t>
  </si>
  <si>
    <t>Steuervorteil</t>
  </si>
  <si>
    <t>Barwert Steuer-vorteil</t>
  </si>
  <si>
    <t>Degressive Abschreibung in Staffelbeträgen</t>
  </si>
  <si>
    <t>Summe der Abschreibungs-</t>
  </si>
  <si>
    <t>Kaklulationszinssatz</t>
  </si>
  <si>
    <t>prozentsätze</t>
  </si>
  <si>
    <t>Prozentsatz</t>
  </si>
  <si>
    <t>Abschreibung</t>
  </si>
  <si>
    <t>Steuersparnis</t>
  </si>
  <si>
    <t>Barwert der Steuerersparnis</t>
  </si>
  <si>
    <t>Leistungsabschreibung</t>
  </si>
  <si>
    <t>Gesamtleistung</t>
  </si>
  <si>
    <t>Jahresleistung</t>
  </si>
  <si>
    <t>Vergleich linearer und geom. degressiver Abschreibung</t>
  </si>
  <si>
    <t>Restwert bei linearer Abschreibung</t>
  </si>
  <si>
    <t>Prozentsatz geometr.-degr. Abschreibung</t>
  </si>
  <si>
    <t>Daten für Skizze</t>
  </si>
  <si>
    <t>Geometr.-degressive Abschreibung.</t>
  </si>
  <si>
    <t>jährl. Abschr.:</t>
  </si>
  <si>
    <t>Geom.-deg. Abschreibung im Jahr</t>
  </si>
  <si>
    <t>Wechsel von geometrisch-degressiver Abschreibung zu linearer Abschreibung</t>
  </si>
  <si>
    <t>Nutzungsdauer</t>
  </si>
  <si>
    <t xml:space="preserve">Zinssatz </t>
  </si>
  <si>
    <t>(für Barwert der Steuerersparnis)</t>
  </si>
  <si>
    <t>Wechsel auf lineare Abschreibung im</t>
  </si>
  <si>
    <t>. Jahr</t>
  </si>
  <si>
    <t>Abschreibungssatz bei geom.-degressiver Abschreibung</t>
  </si>
  <si>
    <t>Abschreibung im Jahr</t>
  </si>
  <si>
    <t>Aufgabe 5.7.2 kann mit Blatt Beisp. 5.1.1 und Blatt Beisp. 5.3.1 gelöst werden.</t>
  </si>
  <si>
    <t>Anfangskosten</t>
  </si>
  <si>
    <t>Abschreibung im 2. Jahr</t>
  </si>
  <si>
    <t>Buchwert nach</t>
  </si>
  <si>
    <t>Jahren</t>
  </si>
  <si>
    <t>Ergebnisse:</t>
  </si>
  <si>
    <t>Der Buchwert nach</t>
  </si>
  <si>
    <t>Jahren beträgt</t>
  </si>
  <si>
    <t>bei linearer Abschreibung:</t>
  </si>
  <si>
    <t>bei geom.-degressiver Ab.:</t>
  </si>
  <si>
    <t>Anschaffungswert</t>
  </si>
  <si>
    <t>Prozentsatz geometr.-degr. A.</t>
  </si>
  <si>
    <t>Barwert des Steuervorteils</t>
  </si>
  <si>
    <t>Steuervorteil lin. Abschr.</t>
  </si>
  <si>
    <t>Steuervorteil geom. degr. Abschr.</t>
  </si>
  <si>
    <t>Wert</t>
  </si>
  <si>
    <t xml:space="preserve">Der Wechsel auf lineare Abschreibung erfolgt </t>
  </si>
  <si>
    <t>im Jahr Nr.</t>
  </si>
  <si>
    <t>Wert zu Beginn</t>
  </si>
  <si>
    <t>AfA</t>
  </si>
  <si>
    <t>Wert am Ende des Jahres</t>
  </si>
  <si>
    <t>Abschreibungssatz bei geom.-degressiver Abschr.</t>
  </si>
  <si>
    <t>%</t>
  </si>
  <si>
    <t>Steuervorteil durch AfA</t>
  </si>
  <si>
    <t>Barwert des Steuervorteil</t>
  </si>
  <si>
    <t>Abschreibungsatz</t>
  </si>
  <si>
    <t>Steuerersparnis</t>
  </si>
  <si>
    <t>Kalkulatioonszinssatz</t>
  </si>
  <si>
    <t>Wert der Steuerersparnis</t>
  </si>
  <si>
    <t>Kaufpreis</t>
  </si>
  <si>
    <t>linear</t>
  </si>
  <si>
    <t>geom--degr.</t>
  </si>
  <si>
    <t>n</t>
  </si>
  <si>
    <t>Summe</t>
  </si>
  <si>
    <t>Zur Berechnung der Anschaftungskosten das Arbeitsblatt Aufg. 5.9a benutzen.</t>
  </si>
  <si>
    <t xml:space="preserve">Buchwert </t>
  </si>
  <si>
    <t>nach</t>
  </si>
  <si>
    <t>(geruundet auf 2 Nachkommastellen)</t>
  </si>
  <si>
    <t>Geom.-degr. Max.</t>
  </si>
  <si>
    <t>Buchwert am Ende</t>
  </si>
  <si>
    <t>Buchwert zu Beginn</t>
  </si>
  <si>
    <t>Jahre</t>
  </si>
  <si>
    <t>Digitale Abschreibung</t>
  </si>
  <si>
    <t>letztes Arbeitsblatt in dieser Mappe</t>
  </si>
  <si>
    <t>Zusätzliche Beispiele und Informationen, die nicht im Buch stehen:</t>
  </si>
  <si>
    <t>digitale Abschreibung</t>
  </si>
  <si>
    <t>Werte ungerundet geerchnet; Darstellung gerundet.</t>
  </si>
  <si>
    <t>Investitionsabzugsbetrag</t>
  </si>
  <si>
    <t>Andreas Pfeifer</t>
  </si>
  <si>
    <t>Hinweise:</t>
  </si>
  <si>
    <t>Werte in den weißen Zellen der Arbeitsblätter können geändert werden.</t>
  </si>
  <si>
    <t>Am unteren Rand sehen Sie die Arbeitsblätter, die in dieser Datei enthalten sind.</t>
  </si>
  <si>
    <t>Alle Angaben ohne Gewähr</t>
  </si>
  <si>
    <t>Kapitel 5: Abschreibung</t>
  </si>
  <si>
    <t>km</t>
  </si>
  <si>
    <t>Diese Datei enthält Lösungen zu Beispielen und Übungsaufgaben aus</t>
  </si>
  <si>
    <t xml:space="preserve">"Finanzmathematik - Lehrbuch für Studium und Praxis"  </t>
  </si>
  <si>
    <t>von Andreas Pfeifer. Es ist erschienen im Verlag Europa-Lehrmittel.</t>
  </si>
  <si>
    <t>In diesem Buch finden Sie auch weitere Informationen zur Benutzung dieser Excel-Datei.</t>
  </si>
  <si>
    <t>Im Arbeitsblatt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</si>
</sst>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\ &quot;DM&quot;;\-#,##0\ &quot;DM&quot;"/>
    <numFmt numFmtId="165" formatCode="#,##0.00\ &quot;DM&quot;;[Red]\-#,##0.00\ &quot;DM&quot;"/>
    <numFmt numFmtId="166" formatCode="_-* #,##0.00\ _D_M_-;\-* #,##0.00\ _D_M_-;_-* &quot;-&quot;??\ _D_M_-;_-@_-"/>
    <numFmt numFmtId="167" formatCode="#,##0.00;[Red]\-#,##0.00"/>
    <numFmt numFmtId="168" formatCode="0.0000%"/>
    <numFmt numFmtId="169" formatCode="0.000%"/>
    <numFmt numFmtId="170" formatCode="General\ &quot;Jahre&quot;"/>
    <numFmt numFmtId="171" formatCode="#,##0.00;\-#,##0"/>
    <numFmt numFmtId="172" formatCode="#,##0.00\ &quot;DM&quot;"/>
    <numFmt numFmtId="173" formatCode="General\ "/>
    <numFmt numFmtId="174" formatCode="#,##0.00\ 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Helv"/>
    </font>
    <font>
      <b/>
      <u/>
      <sz val="12"/>
      <name val="Helv"/>
    </font>
    <font>
      <b/>
      <sz val="10"/>
      <name val="Helv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Helv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Helv"/>
    </font>
    <font>
      <b/>
      <sz val="18"/>
      <name val="Helv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6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</cellStyleXfs>
  <cellXfs count="140">
    <xf numFmtId="0" fontId="0" fillId="0" borderId="0" xfId="0"/>
    <xf numFmtId="0" fontId="3" fillId="0" borderId="0" xfId="5"/>
    <xf numFmtId="4" fontId="3" fillId="0" borderId="0" xfId="5" applyNumberFormat="1"/>
    <xf numFmtId="4" fontId="5" fillId="0" borderId="0" xfId="5" applyNumberFormat="1" applyFont="1"/>
    <xf numFmtId="0" fontId="5" fillId="2" borderId="0" xfId="5" applyFont="1" applyFill="1"/>
    <xf numFmtId="0" fontId="3" fillId="2" borderId="0" xfId="5" applyFill="1"/>
    <xf numFmtId="0" fontId="4" fillId="2" borderId="0" xfId="5" applyFont="1" applyFill="1"/>
    <xf numFmtId="0" fontId="3" fillId="2" borderId="0" xfId="5" applyFont="1" applyFill="1"/>
    <xf numFmtId="170" fontId="3" fillId="2" borderId="0" xfId="5" applyNumberFormat="1" applyFill="1"/>
    <xf numFmtId="0" fontId="0" fillId="2" borderId="0" xfId="0" applyFill="1"/>
    <xf numFmtId="10" fontId="3" fillId="2" borderId="0" xfId="2" applyNumberFormat="1" applyFill="1"/>
    <xf numFmtId="0" fontId="3" fillId="2" borderId="1" xfId="5" applyFont="1" applyFill="1" applyBorder="1"/>
    <xf numFmtId="0" fontId="3" fillId="2" borderId="1" xfId="5" applyFont="1" applyFill="1" applyBorder="1" applyAlignment="1">
      <alignment wrapText="1"/>
    </xf>
    <xf numFmtId="0" fontId="3" fillId="2" borderId="2" xfId="5" applyFont="1" applyFill="1" applyBorder="1" applyAlignment="1">
      <alignment wrapText="1"/>
    </xf>
    <xf numFmtId="0" fontId="3" fillId="2" borderId="0" xfId="5" applyNumberFormat="1" applyFill="1"/>
    <xf numFmtId="4" fontId="3" fillId="2" borderId="0" xfId="5" applyNumberFormat="1" applyFill="1"/>
    <xf numFmtId="174" fontId="3" fillId="2" borderId="3" xfId="5" applyNumberFormat="1" applyFill="1" applyBorder="1"/>
    <xf numFmtId="4" fontId="3" fillId="3" borderId="0" xfId="2" applyNumberFormat="1" applyFill="1"/>
    <xf numFmtId="4" fontId="3" fillId="3" borderId="1" xfId="2" applyNumberFormat="1" applyFill="1" applyBorder="1"/>
    <xf numFmtId="0" fontId="3" fillId="2" borderId="1" xfId="5" applyFill="1" applyBorder="1"/>
    <xf numFmtId="0" fontId="0" fillId="2" borderId="1" xfId="0" applyFill="1" applyBorder="1"/>
    <xf numFmtId="9" fontId="0" fillId="3" borderId="1" xfId="0" applyNumberFormat="1" applyFill="1" applyBorder="1"/>
    <xf numFmtId="10" fontId="3" fillId="3" borderId="1" xfId="2" applyNumberFormat="1" applyFill="1" applyBorder="1"/>
    <xf numFmtId="0" fontId="3" fillId="2" borderId="1" xfId="5" applyFont="1" applyFill="1" applyBorder="1" applyAlignment="1">
      <alignment horizontal="right"/>
    </xf>
    <xf numFmtId="0" fontId="3" fillId="2" borderId="1" xfId="5" applyFont="1" applyFill="1" applyBorder="1" applyAlignment="1">
      <alignment horizontal="right" wrapText="1"/>
    </xf>
    <xf numFmtId="0" fontId="3" fillId="2" borderId="2" xfId="5" applyFont="1" applyFill="1" applyBorder="1" applyAlignment="1">
      <alignment horizontal="right" wrapText="1"/>
    </xf>
    <xf numFmtId="0" fontId="3" fillId="3" borderId="1" xfId="5" applyNumberFormat="1" applyFill="1" applyBorder="1"/>
    <xf numFmtId="9" fontId="3" fillId="2" borderId="0" xfId="2" applyNumberFormat="1" applyFill="1"/>
    <xf numFmtId="4" fontId="3" fillId="2" borderId="1" xfId="5" applyNumberFormat="1" applyFill="1" applyBorder="1"/>
    <xf numFmtId="173" fontId="3" fillId="3" borderId="0" xfId="5" applyNumberFormat="1" applyFill="1"/>
    <xf numFmtId="9" fontId="3" fillId="3" borderId="0" xfId="2" applyNumberFormat="1" applyFill="1"/>
    <xf numFmtId="0" fontId="3" fillId="2" borderId="4" xfId="5" applyFont="1" applyFill="1" applyBorder="1"/>
    <xf numFmtId="0" fontId="0" fillId="2" borderId="5" xfId="0" applyFill="1" applyBorder="1"/>
    <xf numFmtId="173" fontId="3" fillId="3" borderId="1" xfId="5" applyNumberFormat="1" applyFill="1" applyBorder="1"/>
    <xf numFmtId="9" fontId="3" fillId="3" borderId="1" xfId="2" applyNumberFormat="1" applyFill="1" applyBorder="1"/>
    <xf numFmtId="0" fontId="1" fillId="2" borderId="0" xfId="0" applyFont="1" applyFill="1"/>
    <xf numFmtId="4" fontId="0" fillId="2" borderId="0" xfId="0" applyNumberFormat="1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right" wrapText="1"/>
    </xf>
    <xf numFmtId="169" fontId="0" fillId="2" borderId="0" xfId="0" applyNumberFormat="1" applyFill="1"/>
    <xf numFmtId="4" fontId="0" fillId="3" borderId="0" xfId="0" applyNumberFormat="1" applyFill="1"/>
    <xf numFmtId="169" fontId="0" fillId="3" borderId="0" xfId="4" applyNumberFormat="1" applyFont="1" applyFill="1"/>
    <xf numFmtId="165" fontId="0" fillId="2" borderId="0" xfId="0" applyNumberFormat="1" applyFill="1"/>
    <xf numFmtId="0" fontId="0" fillId="3" borderId="0" xfId="0" applyFill="1"/>
    <xf numFmtId="3" fontId="0" fillId="3" borderId="0" xfId="0" applyNumberFormat="1" applyFill="1"/>
    <xf numFmtId="0" fontId="3" fillId="2" borderId="4" xfId="5" applyFill="1" applyBorder="1"/>
    <xf numFmtId="0" fontId="3" fillId="2" borderId="6" xfId="5" applyFill="1" applyBorder="1"/>
    <xf numFmtId="0" fontId="0" fillId="2" borderId="6" xfId="0" applyFill="1" applyBorder="1"/>
    <xf numFmtId="164" fontId="3" fillId="2" borderId="0" xfId="2" applyNumberFormat="1" applyFill="1"/>
    <xf numFmtId="0" fontId="5" fillId="2" borderId="4" xfId="5" applyFont="1" applyFill="1" applyBorder="1" applyAlignment="1">
      <alignment horizontal="centerContinuous" vertical="center"/>
    </xf>
    <xf numFmtId="0" fontId="5" fillId="2" borderId="6" xfId="5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/>
    </xf>
    <xf numFmtId="0" fontId="0" fillId="2" borderId="0" xfId="0" applyFill="1" applyBorder="1"/>
    <xf numFmtId="0" fontId="0" fillId="2" borderId="6" xfId="0" applyFill="1" applyBorder="1" applyAlignment="1">
      <alignment horizontal="centerContinuous"/>
    </xf>
    <xf numFmtId="0" fontId="3" fillId="2" borderId="5" xfId="5" applyFill="1" applyBorder="1" applyAlignment="1">
      <alignment horizontal="centerContinuous" vertical="center"/>
    </xf>
    <xf numFmtId="0" fontId="3" fillId="2" borderId="0" xfId="5" applyFill="1" applyBorder="1" applyAlignment="1">
      <alignment horizontal="left" vertical="center"/>
    </xf>
    <xf numFmtId="4" fontId="3" fillId="2" borderId="0" xfId="5" applyNumberFormat="1" applyFill="1" applyAlignment="1">
      <alignment horizontal="right" wrapText="1"/>
    </xf>
    <xf numFmtId="0" fontId="3" fillId="2" borderId="0" xfId="5" applyFill="1" applyBorder="1" applyAlignment="1">
      <alignment horizontal="centerContinuous" vertical="center"/>
    </xf>
    <xf numFmtId="0" fontId="3" fillId="2" borderId="1" xfId="5" applyFill="1" applyBorder="1" applyAlignment="1">
      <alignment horizontal="right"/>
    </xf>
    <xf numFmtId="172" fontId="3" fillId="2" borderId="1" xfId="5" applyNumberFormat="1" applyFont="1" applyFill="1" applyBorder="1" applyAlignment="1">
      <alignment horizontal="right" wrapText="1"/>
    </xf>
    <xf numFmtId="0" fontId="3" fillId="2" borderId="7" xfId="5" applyFont="1" applyFill="1" applyBorder="1" applyAlignment="1">
      <alignment wrapText="1"/>
    </xf>
    <xf numFmtId="0" fontId="3" fillId="2" borderId="0" xfId="5" applyFill="1" applyAlignment="1">
      <alignment wrapText="1"/>
    </xf>
    <xf numFmtId="0" fontId="3" fillId="3" borderId="5" xfId="5" applyFill="1" applyBorder="1"/>
    <xf numFmtId="4" fontId="3" fillId="3" borderId="5" xfId="2" applyNumberFormat="1" applyFill="1" applyBorder="1"/>
    <xf numFmtId="10" fontId="3" fillId="3" borderId="5" xfId="2" applyNumberFormat="1" applyFill="1" applyBorder="1"/>
    <xf numFmtId="0" fontId="3" fillId="3" borderId="5" xfId="5" applyNumberFormat="1" applyFill="1" applyBorder="1"/>
    <xf numFmtId="4" fontId="4" fillId="2" borderId="0" xfId="5" applyNumberFormat="1" applyFont="1" applyFill="1"/>
    <xf numFmtId="4" fontId="3" fillId="2" borderId="0" xfId="5" applyNumberFormat="1" applyFont="1" applyFill="1"/>
    <xf numFmtId="1" fontId="0" fillId="2" borderId="0" xfId="0" applyNumberFormat="1" applyFill="1"/>
    <xf numFmtId="2" fontId="3" fillId="2" borderId="0" xfId="2" applyNumberFormat="1" applyFill="1"/>
    <xf numFmtId="4" fontId="3" fillId="2" borderId="1" xfId="5" applyNumberFormat="1" applyFont="1" applyFill="1" applyBorder="1" applyAlignment="1">
      <alignment horizontal="right" wrapText="1"/>
    </xf>
    <xf numFmtId="4" fontId="5" fillId="2" borderId="0" xfId="5" applyNumberFormat="1" applyFont="1" applyFill="1"/>
    <xf numFmtId="4" fontId="3" fillId="2" borderId="1" xfId="5" applyNumberFormat="1" applyFont="1" applyFill="1" applyBorder="1"/>
    <xf numFmtId="4" fontId="0" fillId="2" borderId="0" xfId="1" applyNumberFormat="1" applyFont="1" applyFill="1"/>
    <xf numFmtId="0" fontId="3" fillId="2" borderId="0" xfId="5" applyFill="1" applyAlignment="1">
      <alignment horizontal="right"/>
    </xf>
    <xf numFmtId="0" fontId="3" fillId="2" borderId="0" xfId="5" applyFont="1" applyFill="1" applyAlignment="1">
      <alignment horizontal="right"/>
    </xf>
    <xf numFmtId="0" fontId="3" fillId="2" borderId="0" xfId="5" applyFill="1" applyBorder="1" applyAlignment="1">
      <alignment horizontal="right" vertical="center"/>
    </xf>
    <xf numFmtId="168" fontId="3" fillId="2" borderId="0" xfId="2" applyNumberFormat="1" applyFill="1"/>
    <xf numFmtId="172" fontId="3" fillId="2" borderId="1" xfId="5" applyNumberFormat="1" applyFont="1" applyFill="1" applyBorder="1" applyAlignment="1">
      <alignment wrapText="1"/>
    </xf>
    <xf numFmtId="0" fontId="3" fillId="3" borderId="0" xfId="5" applyFill="1"/>
    <xf numFmtId="169" fontId="0" fillId="2" borderId="0" xfId="4" applyNumberFormat="1" applyFont="1" applyFill="1"/>
    <xf numFmtId="4" fontId="3" fillId="2" borderId="1" xfId="5" applyNumberFormat="1" applyFont="1" applyFill="1" applyBorder="1" applyAlignment="1">
      <alignment wrapText="1"/>
    </xf>
    <xf numFmtId="0" fontId="3" fillId="2" borderId="4" xfId="5" applyFont="1" applyFill="1" applyBorder="1" applyAlignment="1">
      <alignment wrapText="1"/>
    </xf>
    <xf numFmtId="4" fontId="3" fillId="2" borderId="3" xfId="5" applyNumberFormat="1" applyFill="1" applyBorder="1"/>
    <xf numFmtId="9" fontId="3" fillId="3" borderId="0" xfId="5" applyNumberFormat="1" applyFill="1"/>
    <xf numFmtId="169" fontId="3" fillId="3" borderId="1" xfId="4" applyNumberFormat="1" applyFont="1" applyFill="1" applyBorder="1"/>
    <xf numFmtId="2" fontId="5" fillId="2" borderId="0" xfId="5" applyNumberFormat="1" applyFont="1" applyFill="1"/>
    <xf numFmtId="1" fontId="1" fillId="2" borderId="0" xfId="0" applyNumberFormat="1" applyFont="1" applyFill="1"/>
    <xf numFmtId="169" fontId="3" fillId="2" borderId="0" xfId="4" applyNumberFormat="1" applyFont="1" applyFill="1"/>
    <xf numFmtId="4" fontId="3" fillId="2" borderId="1" xfId="2" applyNumberFormat="1" applyFill="1" applyBorder="1"/>
    <xf numFmtId="4" fontId="3" fillId="2" borderId="0" xfId="2" applyNumberFormat="1" applyFill="1"/>
    <xf numFmtId="0" fontId="3" fillId="2" borderId="5" xfId="5" applyFill="1" applyBorder="1"/>
    <xf numFmtId="165" fontId="3" fillId="2" borderId="0" xfId="5" applyNumberFormat="1" applyFill="1"/>
    <xf numFmtId="0" fontId="3" fillId="2" borderId="8" xfId="5" applyFill="1" applyBorder="1"/>
    <xf numFmtId="0" fontId="3" fillId="2" borderId="3" xfId="5" applyFont="1" applyFill="1" applyBorder="1" applyAlignment="1">
      <alignment wrapText="1"/>
    </xf>
    <xf numFmtId="10" fontId="3" fillId="3" borderId="0" xfId="2" applyNumberFormat="1" applyFill="1"/>
    <xf numFmtId="4" fontId="3" fillId="2" borderId="2" xfId="5" applyNumberFormat="1" applyFill="1" applyBorder="1"/>
    <xf numFmtId="0" fontId="1" fillId="2" borderId="0" xfId="0" applyFont="1" applyFill="1" applyBorder="1"/>
    <xf numFmtId="0" fontId="0" fillId="2" borderId="1" xfId="0" applyFill="1" applyBorder="1" applyAlignment="1">
      <alignment horizontal="right" wrapText="1"/>
    </xf>
    <xf numFmtId="171" fontId="2" fillId="2" borderId="0" xfId="1" applyNumberFormat="1" applyFill="1"/>
    <xf numFmtId="171" fontId="0" fillId="2" borderId="0" xfId="0" applyNumberFormat="1" applyFill="1"/>
    <xf numFmtId="4" fontId="2" fillId="3" borderId="1" xfId="1" applyNumberFormat="1" applyFill="1" applyBorder="1"/>
    <xf numFmtId="0" fontId="0" fillId="3" borderId="1" xfId="0" applyFill="1" applyBorder="1"/>
    <xf numFmtId="4" fontId="3" fillId="2" borderId="5" xfId="5" applyNumberFormat="1" applyFill="1" applyBorder="1"/>
    <xf numFmtId="169" fontId="0" fillId="3" borderId="0" xfId="0" applyNumberFormat="1" applyFill="1"/>
    <xf numFmtId="4" fontId="0" fillId="2" borderId="1" xfId="0" applyNumberFormat="1" applyFill="1" applyBorder="1"/>
    <xf numFmtId="0" fontId="0" fillId="2" borderId="1" xfId="0" applyFill="1" applyBorder="1" applyAlignment="1">
      <alignment horizontal="right"/>
    </xf>
    <xf numFmtId="0" fontId="0" fillId="2" borderId="4" xfId="0" applyFill="1" applyBorder="1"/>
    <xf numFmtId="0" fontId="0" fillId="2" borderId="5" xfId="0" applyFill="1" applyBorder="1" applyAlignment="1">
      <alignment horizontal="right"/>
    </xf>
    <xf numFmtId="4" fontId="6" fillId="2" borderId="1" xfId="0" applyNumberFormat="1" applyFont="1" applyFill="1" applyBorder="1"/>
    <xf numFmtId="0" fontId="8" fillId="2" borderId="0" xfId="0" applyFont="1" applyFill="1"/>
    <xf numFmtId="0" fontId="0" fillId="2" borderId="3" xfId="0" applyFill="1" applyBorder="1" applyAlignment="1">
      <alignment horizontal="right" wrapText="1"/>
    </xf>
    <xf numFmtId="4" fontId="7" fillId="3" borderId="1" xfId="0" applyNumberFormat="1" applyFont="1" applyFill="1" applyBorder="1"/>
    <xf numFmtId="169" fontId="0" fillId="0" borderId="0" xfId="0" applyNumberFormat="1"/>
    <xf numFmtId="4" fontId="3" fillId="3" borderId="0" xfId="5" applyNumberFormat="1" applyFill="1"/>
    <xf numFmtId="0" fontId="3" fillId="2" borderId="0" xfId="0" applyFont="1" applyFill="1"/>
    <xf numFmtId="4" fontId="3" fillId="2" borderId="0" xfId="0" applyNumberFormat="1" applyFont="1" applyFill="1"/>
    <xf numFmtId="1" fontId="3" fillId="2" borderId="0" xfId="0" applyNumberFormat="1" applyFont="1" applyFill="1"/>
    <xf numFmtId="0" fontId="3" fillId="3" borderId="0" xfId="5" applyFont="1" applyFill="1"/>
    <xf numFmtId="9" fontId="3" fillId="0" borderId="0" xfId="5" applyNumberFormat="1"/>
    <xf numFmtId="0" fontId="9" fillId="2" borderId="0" xfId="5" applyFont="1" applyFill="1"/>
    <xf numFmtId="0" fontId="10" fillId="0" borderId="0" xfId="0" applyFont="1"/>
    <xf numFmtId="0" fontId="11" fillId="4" borderId="0" xfId="0" applyFont="1" applyFill="1"/>
    <xf numFmtId="0" fontId="10" fillId="4" borderId="0" xfId="0" applyFont="1" applyFill="1"/>
    <xf numFmtId="0" fontId="10" fillId="4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right" wrapText="1"/>
    </xf>
    <xf numFmtId="0" fontId="10" fillId="4" borderId="1" xfId="5" applyFont="1" applyFill="1" applyBorder="1"/>
    <xf numFmtId="4" fontId="10" fillId="4" borderId="1" xfId="0" applyNumberFormat="1" applyFont="1" applyFill="1" applyBorder="1"/>
    <xf numFmtId="4" fontId="10" fillId="4" borderId="1" xfId="5" applyNumberFormat="1" applyFont="1" applyFill="1" applyBorder="1"/>
    <xf numFmtId="0" fontId="10" fillId="3" borderId="0" xfId="0" applyFont="1" applyFill="1"/>
    <xf numFmtId="0" fontId="5" fillId="2" borderId="0" xfId="0" applyFont="1" applyFill="1"/>
    <xf numFmtId="4" fontId="10" fillId="3" borderId="0" xfId="0" applyNumberFormat="1" applyFont="1" applyFill="1"/>
    <xf numFmtId="0" fontId="12" fillId="2" borderId="0" xfId="6" applyFont="1" applyFill="1" applyAlignment="1">
      <alignment horizontal="center"/>
    </xf>
    <xf numFmtId="0" fontId="3" fillId="2" borderId="0" xfId="6" applyFill="1"/>
    <xf numFmtId="0" fontId="3" fillId="2" borderId="2" xfId="6" applyFill="1" applyBorder="1"/>
    <xf numFmtId="0" fontId="13" fillId="2" borderId="8" xfId="6" applyFont="1" applyFill="1" applyBorder="1" applyAlignment="1">
      <alignment horizontal="center"/>
    </xf>
    <xf numFmtId="0" fontId="3" fillId="2" borderId="3" xfId="6" applyFill="1" applyBorder="1"/>
    <xf numFmtId="0" fontId="5" fillId="2" borderId="0" xfId="6" applyFont="1" applyFill="1" applyBorder="1" applyAlignment="1">
      <alignment horizontal="left"/>
    </xf>
    <xf numFmtId="0" fontId="5" fillId="2" borderId="0" xfId="6" applyFont="1" applyFill="1"/>
    <xf numFmtId="0" fontId="2" fillId="2" borderId="0" xfId="0" applyFont="1" applyFill="1"/>
  </cellXfs>
  <cellStyles count="7">
    <cellStyle name="Dezimal_Abschreibungen" xfId="2"/>
    <cellStyle name="Komma" xfId="1" builtinId="3"/>
    <cellStyle name="normal" xfId="3"/>
    <cellStyle name="Prozent" xfId="4" builtinId="5"/>
    <cellStyle name="Standard" xfId="0" builtinId="0"/>
    <cellStyle name="Standard 3" xfId="6"/>
    <cellStyle name="Standard_Abschreibungen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Buchwert bei linearer und bei 
geom.-degressiver Abschreibung</a:t>
            </a:r>
          </a:p>
        </c:rich>
      </c:tx>
      <c:layout>
        <c:manualLayout>
          <c:xMode val="edge"/>
          <c:yMode val="edge"/>
          <c:x val="0.33877584779162129"/>
          <c:y val="2.77136571179194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97974029390573"/>
          <c:y val="0.13856828558959747"/>
          <c:w val="0.8061232522752434"/>
          <c:h val="0.7020793136539604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'Beisp. 5.7.1'!$L$6</c:f>
              <c:strCache>
                <c:ptCount val="1"/>
                <c:pt idx="0">
                  <c:v>linear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'Beisp. 5.7.1'!$K$7:$K$17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'Beisp. 5.7.1'!$L$7:$L$17</c:f>
              <c:numCache>
                <c:formatCode>#,##0.00</c:formatCode>
                <c:ptCount val="11"/>
                <c:pt idx="0">
                  <c:v>100000</c:v>
                </c:pt>
                <c:pt idx="1">
                  <c:v>91000</c:v>
                </c:pt>
                <c:pt idx="2">
                  <c:v>82000</c:v>
                </c:pt>
                <c:pt idx="3">
                  <c:v>73000</c:v>
                </c:pt>
                <c:pt idx="4">
                  <c:v>64000</c:v>
                </c:pt>
                <c:pt idx="5">
                  <c:v>55000</c:v>
                </c:pt>
                <c:pt idx="6">
                  <c:v>46000</c:v>
                </c:pt>
                <c:pt idx="7">
                  <c:v>37000</c:v>
                </c:pt>
                <c:pt idx="8">
                  <c:v>28000</c:v>
                </c:pt>
                <c:pt idx="9">
                  <c:v>19000</c:v>
                </c:pt>
                <c:pt idx="10">
                  <c:v>10000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'Beisp. 5.7.1'!$M$6</c:f>
              <c:strCache>
                <c:ptCount val="1"/>
                <c:pt idx="0">
                  <c:v>geom--degr.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'Beisp. 5.7.1'!$K$7:$K$17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'Beisp. 5.7.1'!$M$7:$M$17</c:f>
              <c:numCache>
                <c:formatCode>#,##0.00</c:formatCode>
                <c:ptCount val="11"/>
                <c:pt idx="0">
                  <c:v>100000</c:v>
                </c:pt>
                <c:pt idx="1">
                  <c:v>85000</c:v>
                </c:pt>
                <c:pt idx="2">
                  <c:v>72250</c:v>
                </c:pt>
                <c:pt idx="3">
                  <c:v>61412.5</c:v>
                </c:pt>
                <c:pt idx="4">
                  <c:v>52200.625</c:v>
                </c:pt>
                <c:pt idx="5">
                  <c:v>44370.53125</c:v>
                </c:pt>
                <c:pt idx="6">
                  <c:v>37714.951562499999</c:v>
                </c:pt>
                <c:pt idx="7">
                  <c:v>32057.708828125</c:v>
                </c:pt>
                <c:pt idx="8">
                  <c:v>27249.052503906249</c:v>
                </c:pt>
                <c:pt idx="9">
                  <c:v>23161.694628320311</c:v>
                </c:pt>
                <c:pt idx="10">
                  <c:v>19687.440434072265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232128"/>
        <c:axId val="241232704"/>
      </c:scatterChart>
      <c:valAx>
        <c:axId val="241232128"/>
        <c:scaling>
          <c:orientation val="minMax"/>
          <c:max val="10.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Jahr</a:t>
                </a:r>
              </a:p>
            </c:rich>
          </c:tx>
          <c:layout>
            <c:manualLayout>
              <c:xMode val="edge"/>
              <c:yMode val="edge"/>
              <c:x val="0.51020459004762242"/>
              <c:y val="0.912241213464849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232704"/>
        <c:crosses val="autoZero"/>
        <c:crossBetween val="midCat"/>
        <c:majorUnit val="1"/>
      </c:valAx>
      <c:valAx>
        <c:axId val="241232704"/>
        <c:scaling>
          <c:orientation val="minMax"/>
          <c:max val="1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23212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224560770648093"/>
          <c:y val="0.27482709975270164"/>
          <c:w val="0.24693902158304926"/>
          <c:h val="9.93072713392115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571500</xdr:colOff>
      <xdr:row>3</xdr:row>
      <xdr:rowOff>0</xdr:rowOff>
    </xdr:from>
    <xdr:to>
      <xdr:col>15</xdr:col>
      <xdr:colOff>666750</xdr:colOff>
      <xdr:row>26</xdr:row>
      <xdr:rowOff>66675</xdr:rowOff>
    </xdr:to>
    <xdr:graphicFrame macro="">
      <xdr:nvGraphicFramePr>
        <xdr:cNvPr id="102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A5" sqref="A5"/>
    </sheetView>
  </sheetViews>
  <sheetFormatPr baseColWidth="10" defaultRowHeight="12.75" x14ac:dyDescent="0.2"/>
  <cols>
    <col min="1" max="1" width="88.7109375" customWidth="1"/>
    <col min="2" max="2" width="36.85546875" customWidth="1"/>
  </cols>
  <sheetData>
    <row r="1" spans="1:2" ht="15.75" x14ac:dyDescent="0.25">
      <c r="A1" s="132"/>
      <c r="B1" s="133"/>
    </row>
    <row r="2" spans="1:2" ht="15.75" x14ac:dyDescent="0.25">
      <c r="A2" s="132" t="s">
        <v>93</v>
      </c>
      <c r="B2" s="133"/>
    </row>
    <row r="3" spans="1:2" x14ac:dyDescent="0.2">
      <c r="A3" s="133"/>
      <c r="B3" s="133"/>
    </row>
    <row r="4" spans="1:2" x14ac:dyDescent="0.2">
      <c r="A4" s="134"/>
      <c r="B4" s="133"/>
    </row>
    <row r="5" spans="1:2" ht="23.25" x14ac:dyDescent="0.35">
      <c r="A5" s="135" t="s">
        <v>98</v>
      </c>
      <c r="B5" s="133"/>
    </row>
    <row r="6" spans="1:2" x14ac:dyDescent="0.2">
      <c r="A6" s="136"/>
      <c r="B6" s="133"/>
    </row>
    <row r="7" spans="1:2" x14ac:dyDescent="0.2">
      <c r="A7" s="133"/>
      <c r="B7" s="133"/>
    </row>
    <row r="8" spans="1:2" x14ac:dyDescent="0.2">
      <c r="A8" s="133"/>
      <c r="B8" s="133"/>
    </row>
    <row r="9" spans="1:2" x14ac:dyDescent="0.2">
      <c r="A9" s="137" t="s">
        <v>100</v>
      </c>
      <c r="B9" s="133"/>
    </row>
    <row r="10" spans="1:2" x14ac:dyDescent="0.2">
      <c r="A10" s="137" t="s">
        <v>101</v>
      </c>
      <c r="B10" s="133"/>
    </row>
    <row r="11" spans="1:2" x14ac:dyDescent="0.2">
      <c r="A11" s="137" t="s">
        <v>102</v>
      </c>
      <c r="B11" s="133"/>
    </row>
    <row r="12" spans="1:2" x14ac:dyDescent="0.2">
      <c r="A12" s="138" t="s">
        <v>103</v>
      </c>
      <c r="B12" s="133"/>
    </row>
    <row r="13" spans="1:2" x14ac:dyDescent="0.2">
      <c r="A13" s="133"/>
      <c r="B13" s="133"/>
    </row>
    <row r="14" spans="1:2" x14ac:dyDescent="0.2">
      <c r="A14" s="133"/>
      <c r="B14" s="133"/>
    </row>
    <row r="15" spans="1:2" x14ac:dyDescent="0.2">
      <c r="A15" s="138" t="s">
        <v>94</v>
      </c>
      <c r="B15" s="133"/>
    </row>
    <row r="16" spans="1:2" x14ac:dyDescent="0.2">
      <c r="A16" s="133" t="s">
        <v>95</v>
      </c>
      <c r="B16" s="133"/>
    </row>
    <row r="17" spans="1:2" x14ac:dyDescent="0.2">
      <c r="A17" s="133"/>
      <c r="B17" s="133"/>
    </row>
    <row r="18" spans="1:2" x14ac:dyDescent="0.2">
      <c r="A18" s="133" t="s">
        <v>96</v>
      </c>
      <c r="B18" s="133"/>
    </row>
    <row r="19" spans="1:2" x14ac:dyDescent="0.2">
      <c r="A19" s="133"/>
      <c r="B19" s="133"/>
    </row>
    <row r="20" spans="1:2" x14ac:dyDescent="0.2">
      <c r="A20" s="138" t="s">
        <v>97</v>
      </c>
      <c r="B20" s="133"/>
    </row>
    <row r="21" spans="1:2" x14ac:dyDescent="0.2">
      <c r="A21" s="133"/>
      <c r="B21" s="133"/>
    </row>
    <row r="22" spans="1:2" x14ac:dyDescent="0.2">
      <c r="A22" s="133"/>
      <c r="B22" s="133"/>
    </row>
    <row r="23" spans="1:2" x14ac:dyDescent="0.2">
      <c r="A23" s="130" t="s">
        <v>89</v>
      </c>
      <c r="B23" s="9"/>
    </row>
    <row r="24" spans="1:2" x14ac:dyDescent="0.2">
      <c r="A24" s="9"/>
      <c r="B24" s="130" t="s">
        <v>104</v>
      </c>
    </row>
    <row r="25" spans="1:2" x14ac:dyDescent="0.2">
      <c r="A25" s="9" t="s">
        <v>87</v>
      </c>
      <c r="B25" s="9" t="s">
        <v>88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A2" sqref="A2"/>
    </sheetView>
  </sheetViews>
  <sheetFormatPr baseColWidth="10" defaultRowHeight="12.75" x14ac:dyDescent="0.2"/>
  <sheetData>
    <row r="1" spans="1:7" x14ac:dyDescent="0.2">
      <c r="A1" s="9" t="s">
        <v>45</v>
      </c>
      <c r="B1" s="9"/>
      <c r="C1" s="9"/>
      <c r="D1" s="9"/>
      <c r="E1" s="9"/>
      <c r="F1" s="9"/>
      <c r="G1" s="9"/>
    </row>
    <row r="2" spans="1:7" x14ac:dyDescent="0.2">
      <c r="A2" s="9"/>
      <c r="B2" s="9"/>
      <c r="C2" s="9"/>
      <c r="D2" s="9"/>
      <c r="E2" s="9"/>
      <c r="F2" s="9"/>
      <c r="G2" s="9"/>
    </row>
    <row r="3" spans="1:7" x14ac:dyDescent="0.2">
      <c r="A3" s="9"/>
      <c r="B3" s="9"/>
      <c r="C3" s="9"/>
      <c r="D3" s="9"/>
      <c r="E3" s="9"/>
      <c r="F3" s="9"/>
      <c r="G3" s="9"/>
    </row>
  </sheetData>
  <phoneticPr fontId="6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1" sqref="B1"/>
    </sheetView>
  </sheetViews>
  <sheetFormatPr baseColWidth="10" defaultRowHeight="12.75" x14ac:dyDescent="0.2"/>
  <cols>
    <col min="1" max="1" width="23.28515625" customWidth="1"/>
    <col min="2" max="2" width="13" customWidth="1"/>
  </cols>
  <sheetData>
    <row r="1" spans="1:4" x14ac:dyDescent="0.2">
      <c r="A1" s="9" t="s">
        <v>46</v>
      </c>
      <c r="B1" s="40">
        <v>200000</v>
      </c>
      <c r="C1" s="9"/>
      <c r="D1" s="9"/>
    </row>
    <row r="2" spans="1:4" x14ac:dyDescent="0.2">
      <c r="A2" s="9" t="s">
        <v>47</v>
      </c>
      <c r="B2" s="40">
        <v>32000</v>
      </c>
      <c r="C2" s="9"/>
      <c r="D2" s="9"/>
    </row>
    <row r="3" spans="1:4" x14ac:dyDescent="0.2">
      <c r="A3" s="9" t="s">
        <v>48</v>
      </c>
      <c r="B3" s="43">
        <v>5</v>
      </c>
      <c r="C3" s="9" t="s">
        <v>49</v>
      </c>
      <c r="D3" s="9"/>
    </row>
    <row r="4" spans="1:4" x14ac:dyDescent="0.2">
      <c r="A4" s="9"/>
      <c r="B4" s="9"/>
      <c r="C4" s="9"/>
      <c r="D4" s="9"/>
    </row>
    <row r="5" spans="1:4" x14ac:dyDescent="0.2">
      <c r="A5" s="9"/>
      <c r="B5" s="9"/>
      <c r="C5" s="9"/>
      <c r="D5" s="9"/>
    </row>
    <row r="6" spans="1:4" x14ac:dyDescent="0.2">
      <c r="A6" s="9"/>
      <c r="B6" s="9"/>
      <c r="C6" s="9"/>
      <c r="D6" s="9"/>
    </row>
    <row r="7" spans="1:4" x14ac:dyDescent="0.2">
      <c r="A7" s="35" t="s">
        <v>50</v>
      </c>
      <c r="B7" s="9"/>
      <c r="C7" s="9"/>
      <c r="D7" s="9"/>
    </row>
    <row r="8" spans="1:4" x14ac:dyDescent="0.2">
      <c r="A8" s="9" t="s">
        <v>51</v>
      </c>
      <c r="B8" s="9">
        <f>B3</f>
        <v>5</v>
      </c>
      <c r="C8" s="9" t="s">
        <v>52</v>
      </c>
      <c r="D8" s="9"/>
    </row>
    <row r="9" spans="1:4" x14ac:dyDescent="0.2">
      <c r="A9" s="9" t="s">
        <v>53</v>
      </c>
      <c r="B9" s="73">
        <f>MAX(0,B1-B8*B2)</f>
        <v>40000</v>
      </c>
      <c r="C9" s="9"/>
      <c r="D9" s="9"/>
    </row>
    <row r="10" spans="1:4" x14ac:dyDescent="0.2">
      <c r="A10" s="9" t="s">
        <v>54</v>
      </c>
      <c r="B10" s="73">
        <f>B1*(1-0.5+SQRT(0.25-B2/B1))^B3</f>
        <v>65536.000000000044</v>
      </c>
      <c r="C10" s="9"/>
      <c r="D10" s="9"/>
    </row>
    <row r="11" spans="1:4" x14ac:dyDescent="0.2">
      <c r="A11" s="9"/>
      <c r="B11" s="9"/>
      <c r="C11" s="9"/>
      <c r="D11" s="9"/>
    </row>
  </sheetData>
  <phoneticPr fontId="6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horizontalDpi="4294967292" verticalDpi="0" r:id="rId1"/>
  <headerFooter alignWithMargins="0">
    <oddHeader>&amp;C&amp;F        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8"/>
  <sheetViews>
    <sheetView workbookViewId="0">
      <selection activeCell="E2" sqref="E2"/>
    </sheetView>
  </sheetViews>
  <sheetFormatPr baseColWidth="10" defaultRowHeight="12.75" x14ac:dyDescent="0.2"/>
  <cols>
    <col min="1" max="1" width="6" style="1" customWidth="1"/>
    <col min="2" max="2" width="4" style="1" customWidth="1"/>
    <col min="3" max="3" width="14.5703125" style="1" customWidth="1"/>
    <col min="4" max="4" width="13" style="1" customWidth="1"/>
    <col min="5" max="5" width="15.28515625" style="1" customWidth="1"/>
    <col min="6" max="6" width="4.140625" style="1" customWidth="1"/>
    <col min="7" max="7" width="13.42578125" style="1" customWidth="1"/>
    <col min="8" max="8" width="13.5703125" style="1" customWidth="1"/>
    <col min="9" max="9" width="15.5703125" style="1" customWidth="1"/>
    <col min="10" max="16384" width="11.42578125" style="1"/>
  </cols>
  <sheetData>
    <row r="1" spans="1:10" ht="15.75" x14ac:dyDescent="0.25">
      <c r="A1" s="6" t="s">
        <v>24</v>
      </c>
      <c r="B1" s="6"/>
      <c r="C1" s="6"/>
      <c r="D1" s="6"/>
      <c r="E1" s="6"/>
      <c r="F1" s="6"/>
      <c r="G1" s="6"/>
      <c r="H1" s="5"/>
      <c r="I1" s="5"/>
      <c r="J1" s="5"/>
    </row>
    <row r="2" spans="1:10" x14ac:dyDescent="0.2">
      <c r="A2" s="5"/>
      <c r="B2" s="5"/>
      <c r="C2" s="9"/>
      <c r="D2" s="74" t="s">
        <v>6</v>
      </c>
      <c r="E2" s="79">
        <v>2000</v>
      </c>
      <c r="F2" s="5"/>
      <c r="G2" s="5"/>
      <c r="H2" s="5"/>
      <c r="I2" s="5"/>
      <c r="J2" s="5"/>
    </row>
    <row r="3" spans="1:10" x14ac:dyDescent="0.2">
      <c r="A3" s="5"/>
      <c r="B3" s="5"/>
      <c r="C3" s="9"/>
      <c r="D3" s="74" t="s">
        <v>55</v>
      </c>
      <c r="E3" s="17">
        <v>1500000</v>
      </c>
      <c r="F3" s="48"/>
      <c r="G3" s="48"/>
      <c r="H3" s="5"/>
      <c r="I3" s="5"/>
      <c r="J3" s="5"/>
    </row>
    <row r="4" spans="1:10" x14ac:dyDescent="0.2">
      <c r="A4" s="5"/>
      <c r="B4" s="5"/>
      <c r="C4" s="9"/>
      <c r="D4" s="75" t="s">
        <v>13</v>
      </c>
      <c r="E4" s="29">
        <v>8</v>
      </c>
      <c r="F4" s="8"/>
      <c r="G4" s="8"/>
      <c r="H4" s="5"/>
      <c r="I4" s="5"/>
      <c r="J4" s="5"/>
    </row>
    <row r="5" spans="1:10" x14ac:dyDescent="0.2">
      <c r="A5" s="5"/>
      <c r="B5" s="5"/>
      <c r="C5" s="9"/>
      <c r="D5" s="75" t="s">
        <v>31</v>
      </c>
      <c r="E5" s="17">
        <v>100000</v>
      </c>
      <c r="F5" s="48"/>
      <c r="G5" s="48"/>
      <c r="H5" s="5"/>
      <c r="I5" s="5"/>
      <c r="J5" s="5"/>
    </row>
    <row r="6" spans="1:10" x14ac:dyDescent="0.2">
      <c r="A6" s="5"/>
      <c r="B6" s="5"/>
      <c r="C6" s="5"/>
      <c r="D6" s="5"/>
      <c r="E6" s="10"/>
      <c r="F6" s="10"/>
      <c r="G6" s="10"/>
      <c r="H6" s="5"/>
      <c r="I6" s="5"/>
      <c r="J6" s="5"/>
    </row>
    <row r="7" spans="1:10" x14ac:dyDescent="0.2">
      <c r="A7" s="5"/>
      <c r="B7" s="5"/>
      <c r="C7" s="49" t="s">
        <v>0</v>
      </c>
      <c r="D7" s="50"/>
      <c r="E7" s="51"/>
      <c r="F7" s="52"/>
      <c r="G7" s="49" t="s">
        <v>34</v>
      </c>
      <c r="H7" s="53"/>
      <c r="I7" s="54"/>
      <c r="J7" s="5"/>
    </row>
    <row r="8" spans="1:10" x14ac:dyDescent="0.2">
      <c r="A8" s="5"/>
      <c r="B8" s="5"/>
      <c r="C8" s="76" t="s">
        <v>35</v>
      </c>
      <c r="D8" s="15">
        <f>(K0-KN)/N</f>
        <v>175000</v>
      </c>
      <c r="E8" s="57"/>
      <c r="F8" s="57"/>
      <c r="G8" s="5" t="s">
        <v>56</v>
      </c>
      <c r="H8" s="5"/>
      <c r="I8" s="77">
        <f>1-(E5/E3)^(1/E4)</f>
        <v>0.28716569375863032</v>
      </c>
      <c r="J8" s="5"/>
    </row>
    <row r="9" spans="1:10" x14ac:dyDescent="0.2">
      <c r="A9" s="5"/>
      <c r="B9" s="5"/>
      <c r="C9" s="57"/>
      <c r="D9" s="57"/>
      <c r="E9" s="57"/>
      <c r="F9" s="57"/>
      <c r="G9" s="57"/>
      <c r="H9" s="57"/>
      <c r="I9" s="5"/>
      <c r="J9" s="5"/>
    </row>
    <row r="10" spans="1:10" ht="39" customHeight="1" x14ac:dyDescent="0.2">
      <c r="A10" s="58" t="s">
        <v>6</v>
      </c>
      <c r="B10" s="19"/>
      <c r="C10" s="78" t="s">
        <v>7</v>
      </c>
      <c r="D10" s="12" t="s">
        <v>8</v>
      </c>
      <c r="E10" s="12" t="s">
        <v>9</v>
      </c>
      <c r="F10" s="60"/>
      <c r="G10" s="12" t="s">
        <v>7</v>
      </c>
      <c r="H10" s="12" t="s">
        <v>36</v>
      </c>
      <c r="I10" s="12" t="s">
        <v>9</v>
      </c>
      <c r="J10" s="61"/>
    </row>
    <row r="11" spans="1:10" x14ac:dyDescent="0.2">
      <c r="A11" s="5">
        <f>Jahr</f>
        <v>2000</v>
      </c>
      <c r="B11" s="5">
        <v>1</v>
      </c>
      <c r="C11" s="15">
        <f>E3</f>
        <v>1500000</v>
      </c>
      <c r="D11" s="15">
        <f>(K0-KN)/N</f>
        <v>175000</v>
      </c>
      <c r="E11" s="15">
        <f>(C11-D11)</f>
        <v>1325000</v>
      </c>
      <c r="F11" s="15"/>
      <c r="G11" s="15">
        <f>C11</f>
        <v>1500000</v>
      </c>
      <c r="H11" s="15">
        <f>K0*p</f>
        <v>430748.54063794547</v>
      </c>
      <c r="I11" s="15">
        <f>K0-H11</f>
        <v>1069251.4593620545</v>
      </c>
      <c r="J11" s="5"/>
    </row>
    <row r="12" spans="1:10" x14ac:dyDescent="0.2">
      <c r="A12" s="5">
        <f t="shared" ref="A12:A33" si="0">IF(A11&lt;Jahr+N-1,A11+1,"")</f>
        <v>2001</v>
      </c>
      <c r="B12" s="5">
        <f t="shared" ref="B12:B33" si="1">IF(A11&lt;Jahr+N-1,B11+1,"")</f>
        <v>2</v>
      </c>
      <c r="C12" s="15">
        <f t="shared" ref="C12:C33" si="2">IF(OR(A12="",E11=KN)," ",E11)</f>
        <v>1325000</v>
      </c>
      <c r="D12" s="15">
        <f t="shared" ref="D12:D21" si="3">IF(OR(A12="",E11=KN),"",(K0-KN)/N)</f>
        <v>175000</v>
      </c>
      <c r="E12" s="15">
        <f>IF(OR(A12="",E11=KN)," ",(C12-D12))</f>
        <v>1150000</v>
      </c>
      <c r="F12" s="15"/>
      <c r="G12" s="15">
        <f t="shared" ref="G12:G33" si="4">IF(OR(A12=""),"",I11)</f>
        <v>1069251.4593620545</v>
      </c>
      <c r="H12" s="15">
        <f t="shared" ref="H12:H33" si="5">IF(OR(A12="",E11=KN),"",I11*p)</f>
        <v>307052.33713013231</v>
      </c>
      <c r="I12" s="15">
        <f t="shared" ref="I12:I33" si="6">IF(OR(A12="",E11=KN),"",I11-H12)</f>
        <v>762199.12223192211</v>
      </c>
      <c r="J12" s="5"/>
    </row>
    <row r="13" spans="1:10" x14ac:dyDescent="0.2">
      <c r="A13" s="5">
        <f t="shared" si="0"/>
        <v>2002</v>
      </c>
      <c r="B13" s="5">
        <f t="shared" si="1"/>
        <v>3</v>
      </c>
      <c r="C13" s="15">
        <f t="shared" si="2"/>
        <v>1150000</v>
      </c>
      <c r="D13" s="15">
        <f t="shared" si="3"/>
        <v>175000</v>
      </c>
      <c r="E13" s="15">
        <f t="shared" ref="E13:E33" si="7">IF(OR(A13="",E12=KN),"",(E12-D13))</f>
        <v>975000</v>
      </c>
      <c r="F13" s="15"/>
      <c r="G13" s="15">
        <f t="shared" si="4"/>
        <v>762199.12223192211</v>
      </c>
      <c r="H13" s="15">
        <f t="shared" si="5"/>
        <v>218877.43971794899</v>
      </c>
      <c r="I13" s="15">
        <f t="shared" si="6"/>
        <v>543321.68251397309</v>
      </c>
      <c r="J13" s="5"/>
    </row>
    <row r="14" spans="1:10" x14ac:dyDescent="0.2">
      <c r="A14" s="5">
        <f t="shared" si="0"/>
        <v>2003</v>
      </c>
      <c r="B14" s="5">
        <f t="shared" si="1"/>
        <v>4</v>
      </c>
      <c r="C14" s="15">
        <f t="shared" si="2"/>
        <v>975000</v>
      </c>
      <c r="D14" s="15">
        <f t="shared" si="3"/>
        <v>175000</v>
      </c>
      <c r="E14" s="15">
        <f t="shared" si="7"/>
        <v>800000</v>
      </c>
      <c r="F14" s="15"/>
      <c r="G14" s="15">
        <f t="shared" si="4"/>
        <v>543321.68251397309</v>
      </c>
      <c r="H14" s="15">
        <f t="shared" si="5"/>
        <v>156023.34789323137</v>
      </c>
      <c r="I14" s="15">
        <f t="shared" si="6"/>
        <v>387298.33462074172</v>
      </c>
      <c r="J14" s="5"/>
    </row>
    <row r="15" spans="1:10" x14ac:dyDescent="0.2">
      <c r="A15" s="5">
        <f t="shared" si="0"/>
        <v>2004</v>
      </c>
      <c r="B15" s="5">
        <f t="shared" si="1"/>
        <v>5</v>
      </c>
      <c r="C15" s="15">
        <f t="shared" si="2"/>
        <v>800000</v>
      </c>
      <c r="D15" s="15">
        <f t="shared" si="3"/>
        <v>175000</v>
      </c>
      <c r="E15" s="71">
        <f t="shared" si="7"/>
        <v>625000</v>
      </c>
      <c r="F15" s="15"/>
      <c r="G15" s="15">
        <f t="shared" si="4"/>
        <v>387298.33462074172</v>
      </c>
      <c r="H15" s="15">
        <f t="shared" si="5"/>
        <v>111218.79495292745</v>
      </c>
      <c r="I15" s="71">
        <f t="shared" si="6"/>
        <v>276079.53966781427</v>
      </c>
      <c r="J15" s="5"/>
    </row>
    <row r="16" spans="1:10" x14ac:dyDescent="0.2">
      <c r="A16" s="5">
        <f t="shared" si="0"/>
        <v>2005</v>
      </c>
      <c r="B16" s="5">
        <f t="shared" si="1"/>
        <v>6</v>
      </c>
      <c r="C16" s="15">
        <f t="shared" si="2"/>
        <v>625000</v>
      </c>
      <c r="D16" s="15">
        <f t="shared" si="3"/>
        <v>175000</v>
      </c>
      <c r="E16" s="15">
        <f t="shared" si="7"/>
        <v>450000</v>
      </c>
      <c r="F16" s="15"/>
      <c r="G16" s="15">
        <f t="shared" si="4"/>
        <v>276079.53966781427</v>
      </c>
      <c r="H16" s="15">
        <f t="shared" si="5"/>
        <v>79280.572541271191</v>
      </c>
      <c r="I16" s="15">
        <f t="shared" si="6"/>
        <v>196798.96712654308</v>
      </c>
      <c r="J16" s="5"/>
    </row>
    <row r="17" spans="1:10" x14ac:dyDescent="0.2">
      <c r="A17" s="5">
        <f t="shared" si="0"/>
        <v>2006</v>
      </c>
      <c r="B17" s="5">
        <f t="shared" si="1"/>
        <v>7</v>
      </c>
      <c r="C17" s="15">
        <f t="shared" si="2"/>
        <v>450000</v>
      </c>
      <c r="D17" s="15">
        <f t="shared" si="3"/>
        <v>175000</v>
      </c>
      <c r="E17" s="15">
        <f t="shared" si="7"/>
        <v>275000</v>
      </c>
      <c r="F17" s="15"/>
      <c r="G17" s="15">
        <f t="shared" si="4"/>
        <v>196798.96712654308</v>
      </c>
      <c r="H17" s="15">
        <f t="shared" si="5"/>
        <v>56513.911925875625</v>
      </c>
      <c r="I17" s="15">
        <f t="shared" si="6"/>
        <v>140285.05520066747</v>
      </c>
      <c r="J17" s="5"/>
    </row>
    <row r="18" spans="1:10" x14ac:dyDescent="0.2">
      <c r="A18" s="5">
        <f t="shared" si="0"/>
        <v>2007</v>
      </c>
      <c r="B18" s="5">
        <f t="shared" si="1"/>
        <v>8</v>
      </c>
      <c r="C18" s="15">
        <f t="shared" si="2"/>
        <v>275000</v>
      </c>
      <c r="D18" s="15">
        <f t="shared" si="3"/>
        <v>175000</v>
      </c>
      <c r="E18" s="15">
        <f t="shared" si="7"/>
        <v>100000</v>
      </c>
      <c r="F18" s="15"/>
      <c r="G18" s="15">
        <f t="shared" si="4"/>
        <v>140285.05520066747</v>
      </c>
      <c r="H18" s="15">
        <f t="shared" si="5"/>
        <v>40285.055200667426</v>
      </c>
      <c r="I18" s="15">
        <f t="shared" si="6"/>
        <v>100000.00000000004</v>
      </c>
      <c r="J18" s="5"/>
    </row>
    <row r="19" spans="1:10" x14ac:dyDescent="0.2">
      <c r="A19" s="5" t="str">
        <f t="shared" si="0"/>
        <v/>
      </c>
      <c r="B19" s="5" t="str">
        <f t="shared" si="1"/>
        <v/>
      </c>
      <c r="C19" s="15" t="str">
        <f t="shared" si="2"/>
        <v xml:space="preserve"> </v>
      </c>
      <c r="D19" s="15" t="str">
        <f t="shared" si="3"/>
        <v/>
      </c>
      <c r="E19" s="15" t="str">
        <f t="shared" si="7"/>
        <v/>
      </c>
      <c r="F19" s="15"/>
      <c r="G19" s="15" t="str">
        <f t="shared" si="4"/>
        <v/>
      </c>
      <c r="H19" s="15" t="str">
        <f t="shared" si="5"/>
        <v/>
      </c>
      <c r="I19" s="15" t="str">
        <f t="shared" si="6"/>
        <v/>
      </c>
      <c r="J19" s="5"/>
    </row>
    <row r="20" spans="1:10" x14ac:dyDescent="0.2">
      <c r="A20" s="5" t="str">
        <f t="shared" si="0"/>
        <v/>
      </c>
      <c r="B20" s="5" t="str">
        <f t="shared" si="1"/>
        <v/>
      </c>
      <c r="C20" s="15" t="str">
        <f t="shared" si="2"/>
        <v xml:space="preserve"> </v>
      </c>
      <c r="D20" s="15" t="str">
        <f t="shared" si="3"/>
        <v/>
      </c>
      <c r="E20" s="15" t="str">
        <f t="shared" si="7"/>
        <v/>
      </c>
      <c r="F20" s="15"/>
      <c r="G20" s="15" t="str">
        <f t="shared" si="4"/>
        <v/>
      </c>
      <c r="H20" s="15" t="str">
        <f t="shared" si="5"/>
        <v/>
      </c>
      <c r="I20" s="15" t="str">
        <f t="shared" si="6"/>
        <v/>
      </c>
      <c r="J20" s="5"/>
    </row>
    <row r="21" spans="1:10" x14ac:dyDescent="0.2">
      <c r="A21" s="5" t="str">
        <f t="shared" si="0"/>
        <v/>
      </c>
      <c r="B21" s="5" t="str">
        <f t="shared" si="1"/>
        <v/>
      </c>
      <c r="C21" s="15" t="str">
        <f t="shared" si="2"/>
        <v xml:space="preserve"> </v>
      </c>
      <c r="D21" s="15" t="str">
        <f t="shared" si="3"/>
        <v/>
      </c>
      <c r="E21" s="15" t="str">
        <f t="shared" si="7"/>
        <v/>
      </c>
      <c r="F21" s="15"/>
      <c r="G21" s="15" t="str">
        <f t="shared" si="4"/>
        <v/>
      </c>
      <c r="H21" s="15" t="str">
        <f t="shared" si="5"/>
        <v/>
      </c>
      <c r="I21" s="15" t="str">
        <f t="shared" si="6"/>
        <v/>
      </c>
      <c r="J21" s="5"/>
    </row>
    <row r="22" spans="1:10" x14ac:dyDescent="0.2">
      <c r="A22" s="5" t="str">
        <f t="shared" si="0"/>
        <v/>
      </c>
      <c r="B22" s="5" t="str">
        <f t="shared" si="1"/>
        <v/>
      </c>
      <c r="C22" s="15" t="str">
        <f t="shared" si="2"/>
        <v xml:space="preserve"> </v>
      </c>
      <c r="D22" s="15" t="str">
        <f t="shared" ref="D22:D33" si="8">IF(OR(A22="",D21=KN),"",(K0-KN)/N)</f>
        <v/>
      </c>
      <c r="E22" s="15" t="str">
        <f t="shared" si="7"/>
        <v/>
      </c>
      <c r="F22" s="15"/>
      <c r="G22" s="15" t="str">
        <f t="shared" si="4"/>
        <v/>
      </c>
      <c r="H22" s="15" t="str">
        <f t="shared" si="5"/>
        <v/>
      </c>
      <c r="I22" s="15" t="str">
        <f t="shared" si="6"/>
        <v/>
      </c>
      <c r="J22" s="5"/>
    </row>
    <row r="23" spans="1:10" x14ac:dyDescent="0.2">
      <c r="A23" s="5" t="str">
        <f t="shared" si="0"/>
        <v/>
      </c>
      <c r="B23" s="5" t="str">
        <f t="shared" si="1"/>
        <v/>
      </c>
      <c r="C23" s="15" t="str">
        <f t="shared" si="2"/>
        <v xml:space="preserve"> </v>
      </c>
      <c r="D23" s="15" t="str">
        <f t="shared" si="8"/>
        <v/>
      </c>
      <c r="E23" s="15" t="str">
        <f t="shared" si="7"/>
        <v/>
      </c>
      <c r="F23" s="15"/>
      <c r="G23" s="15" t="str">
        <f t="shared" si="4"/>
        <v/>
      </c>
      <c r="H23" s="15" t="str">
        <f t="shared" si="5"/>
        <v/>
      </c>
      <c r="I23" s="15" t="str">
        <f t="shared" si="6"/>
        <v/>
      </c>
      <c r="J23" s="5"/>
    </row>
    <row r="24" spans="1:10" x14ac:dyDescent="0.2">
      <c r="A24" s="5" t="str">
        <f t="shared" si="0"/>
        <v/>
      </c>
      <c r="B24" s="5" t="str">
        <f t="shared" si="1"/>
        <v/>
      </c>
      <c r="C24" s="15" t="str">
        <f t="shared" si="2"/>
        <v xml:space="preserve"> </v>
      </c>
      <c r="D24" s="15" t="str">
        <f t="shared" si="8"/>
        <v/>
      </c>
      <c r="E24" s="15" t="str">
        <f t="shared" si="7"/>
        <v/>
      </c>
      <c r="F24" s="15"/>
      <c r="G24" s="15" t="str">
        <f t="shared" si="4"/>
        <v/>
      </c>
      <c r="H24" s="15" t="str">
        <f t="shared" si="5"/>
        <v/>
      </c>
      <c r="I24" s="15" t="str">
        <f t="shared" si="6"/>
        <v/>
      </c>
      <c r="J24" s="5"/>
    </row>
    <row r="25" spans="1:10" x14ac:dyDescent="0.2">
      <c r="A25" s="5" t="str">
        <f t="shared" si="0"/>
        <v/>
      </c>
      <c r="B25" s="5" t="str">
        <f t="shared" si="1"/>
        <v/>
      </c>
      <c r="C25" s="15" t="str">
        <f t="shared" si="2"/>
        <v xml:space="preserve"> </v>
      </c>
      <c r="D25" s="15" t="str">
        <f t="shared" si="8"/>
        <v/>
      </c>
      <c r="E25" s="15" t="str">
        <f t="shared" si="7"/>
        <v/>
      </c>
      <c r="F25" s="15"/>
      <c r="G25" s="15" t="str">
        <f t="shared" si="4"/>
        <v/>
      </c>
      <c r="H25" s="15" t="str">
        <f t="shared" si="5"/>
        <v/>
      </c>
      <c r="I25" s="15" t="str">
        <f t="shared" si="6"/>
        <v/>
      </c>
      <c r="J25" s="5"/>
    </row>
    <row r="26" spans="1:10" x14ac:dyDescent="0.2">
      <c r="A26" s="5" t="str">
        <f t="shared" si="0"/>
        <v/>
      </c>
      <c r="B26" s="5" t="str">
        <f t="shared" si="1"/>
        <v/>
      </c>
      <c r="C26" s="15" t="str">
        <f t="shared" si="2"/>
        <v xml:space="preserve"> </v>
      </c>
      <c r="D26" s="15" t="str">
        <f t="shared" si="8"/>
        <v/>
      </c>
      <c r="E26" s="15" t="str">
        <f t="shared" si="7"/>
        <v/>
      </c>
      <c r="F26" s="15"/>
      <c r="G26" s="15" t="str">
        <f t="shared" si="4"/>
        <v/>
      </c>
      <c r="H26" s="15" t="str">
        <f t="shared" si="5"/>
        <v/>
      </c>
      <c r="I26" s="15" t="str">
        <f t="shared" si="6"/>
        <v/>
      </c>
      <c r="J26" s="5"/>
    </row>
    <row r="27" spans="1:10" x14ac:dyDescent="0.2">
      <c r="A27" s="5" t="str">
        <f t="shared" si="0"/>
        <v/>
      </c>
      <c r="B27" s="5" t="str">
        <f t="shared" si="1"/>
        <v/>
      </c>
      <c r="C27" s="15" t="str">
        <f t="shared" si="2"/>
        <v xml:space="preserve"> </v>
      </c>
      <c r="D27" s="15" t="str">
        <f t="shared" si="8"/>
        <v/>
      </c>
      <c r="E27" s="15" t="str">
        <f t="shared" si="7"/>
        <v/>
      </c>
      <c r="F27" s="15"/>
      <c r="G27" s="15" t="str">
        <f t="shared" si="4"/>
        <v/>
      </c>
      <c r="H27" s="15" t="str">
        <f t="shared" si="5"/>
        <v/>
      </c>
      <c r="I27" s="15" t="str">
        <f t="shared" si="6"/>
        <v/>
      </c>
      <c r="J27" s="5"/>
    </row>
    <row r="28" spans="1:10" x14ac:dyDescent="0.2">
      <c r="A28" s="5" t="str">
        <f t="shared" si="0"/>
        <v/>
      </c>
      <c r="B28" s="5" t="str">
        <f t="shared" si="1"/>
        <v/>
      </c>
      <c r="C28" s="15" t="str">
        <f t="shared" si="2"/>
        <v xml:space="preserve"> </v>
      </c>
      <c r="D28" s="15" t="str">
        <f t="shared" si="8"/>
        <v/>
      </c>
      <c r="E28" s="15" t="str">
        <f t="shared" si="7"/>
        <v/>
      </c>
      <c r="F28" s="15"/>
      <c r="G28" s="15" t="str">
        <f t="shared" si="4"/>
        <v/>
      </c>
      <c r="H28" s="15" t="str">
        <f t="shared" si="5"/>
        <v/>
      </c>
      <c r="I28" s="15" t="str">
        <f t="shared" si="6"/>
        <v/>
      </c>
      <c r="J28" s="5"/>
    </row>
    <row r="29" spans="1:10" x14ac:dyDescent="0.2">
      <c r="A29" s="5" t="str">
        <f t="shared" si="0"/>
        <v/>
      </c>
      <c r="B29" s="5" t="str">
        <f t="shared" si="1"/>
        <v/>
      </c>
      <c r="C29" s="15" t="str">
        <f t="shared" si="2"/>
        <v xml:space="preserve"> </v>
      </c>
      <c r="D29" s="15" t="str">
        <f t="shared" si="8"/>
        <v/>
      </c>
      <c r="E29" s="15" t="str">
        <f t="shared" si="7"/>
        <v/>
      </c>
      <c r="F29" s="15"/>
      <c r="G29" s="15" t="str">
        <f t="shared" si="4"/>
        <v/>
      </c>
      <c r="H29" s="15" t="str">
        <f t="shared" si="5"/>
        <v/>
      </c>
      <c r="I29" s="15" t="str">
        <f t="shared" si="6"/>
        <v/>
      </c>
      <c r="J29" s="5"/>
    </row>
    <row r="30" spans="1:10" x14ac:dyDescent="0.2">
      <c r="A30" s="5" t="str">
        <f t="shared" si="0"/>
        <v/>
      </c>
      <c r="B30" s="5" t="str">
        <f t="shared" si="1"/>
        <v/>
      </c>
      <c r="C30" s="15" t="str">
        <f t="shared" si="2"/>
        <v xml:space="preserve"> </v>
      </c>
      <c r="D30" s="15" t="str">
        <f t="shared" si="8"/>
        <v/>
      </c>
      <c r="E30" s="15" t="str">
        <f t="shared" si="7"/>
        <v/>
      </c>
      <c r="F30" s="15"/>
      <c r="G30" s="15" t="str">
        <f t="shared" si="4"/>
        <v/>
      </c>
      <c r="H30" s="15" t="str">
        <f t="shared" si="5"/>
        <v/>
      </c>
      <c r="I30" s="15" t="str">
        <f t="shared" si="6"/>
        <v/>
      </c>
      <c r="J30" s="5"/>
    </row>
    <row r="31" spans="1:10" x14ac:dyDescent="0.2">
      <c r="A31" s="5" t="str">
        <f t="shared" si="0"/>
        <v/>
      </c>
      <c r="B31" s="5" t="str">
        <f t="shared" si="1"/>
        <v/>
      </c>
      <c r="C31" s="15" t="str">
        <f t="shared" si="2"/>
        <v xml:space="preserve"> </v>
      </c>
      <c r="D31" s="15" t="str">
        <f t="shared" si="8"/>
        <v/>
      </c>
      <c r="E31" s="15" t="str">
        <f t="shared" si="7"/>
        <v/>
      </c>
      <c r="F31" s="15"/>
      <c r="G31" s="15" t="str">
        <f t="shared" si="4"/>
        <v/>
      </c>
      <c r="H31" s="15" t="str">
        <f t="shared" si="5"/>
        <v/>
      </c>
      <c r="I31" s="15" t="str">
        <f t="shared" si="6"/>
        <v/>
      </c>
      <c r="J31" s="5"/>
    </row>
    <row r="32" spans="1:10" x14ac:dyDescent="0.2">
      <c r="A32" s="5" t="str">
        <f t="shared" si="0"/>
        <v/>
      </c>
      <c r="B32" s="5" t="str">
        <f t="shared" si="1"/>
        <v/>
      </c>
      <c r="C32" s="15" t="str">
        <f t="shared" si="2"/>
        <v xml:space="preserve"> </v>
      </c>
      <c r="D32" s="15" t="str">
        <f t="shared" si="8"/>
        <v/>
      </c>
      <c r="E32" s="15" t="str">
        <f t="shared" si="7"/>
        <v/>
      </c>
      <c r="F32" s="15"/>
      <c r="G32" s="15" t="str">
        <f t="shared" si="4"/>
        <v/>
      </c>
      <c r="H32" s="15" t="str">
        <f t="shared" si="5"/>
        <v/>
      </c>
      <c r="I32" s="15" t="str">
        <f t="shared" si="6"/>
        <v/>
      </c>
      <c r="J32" s="5"/>
    </row>
    <row r="33" spans="1:10" x14ac:dyDescent="0.2">
      <c r="A33" s="5" t="str">
        <f t="shared" si="0"/>
        <v/>
      </c>
      <c r="B33" s="5" t="str">
        <f t="shared" si="1"/>
        <v/>
      </c>
      <c r="C33" s="15" t="str">
        <f t="shared" si="2"/>
        <v xml:space="preserve"> </v>
      </c>
      <c r="D33" s="15" t="str">
        <f t="shared" si="8"/>
        <v/>
      </c>
      <c r="E33" s="15" t="str">
        <f t="shared" si="7"/>
        <v/>
      </c>
      <c r="F33" s="15"/>
      <c r="G33" s="15" t="str">
        <f t="shared" si="4"/>
        <v/>
      </c>
      <c r="H33" s="15" t="str">
        <f t="shared" si="5"/>
        <v/>
      </c>
      <c r="I33" s="15" t="str">
        <f t="shared" si="6"/>
        <v/>
      </c>
      <c r="J33" s="5"/>
    </row>
    <row r="34" spans="1:10" x14ac:dyDescent="0.2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2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x14ac:dyDescent="0.2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x14ac:dyDescent="0.2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x14ac:dyDescent="0.2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x14ac:dyDescent="0.2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x14ac:dyDescent="0.2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x14ac:dyDescent="0.2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x14ac:dyDescent="0.2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x14ac:dyDescent="0.2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x14ac:dyDescent="0.2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x14ac:dyDescent="0.2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x14ac:dyDescent="0.2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2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2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2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2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2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x14ac:dyDescent="0.2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x14ac:dyDescent="0.2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x14ac:dyDescent="0.2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x14ac:dyDescent="0.2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x14ac:dyDescent="0.2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x14ac:dyDescent="0.2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x14ac:dyDescent="0.2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x14ac:dyDescent="0.2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x14ac:dyDescent="0.2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2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2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2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2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2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x14ac:dyDescent="0.2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2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2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2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2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2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2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2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2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</row>
  </sheetData>
  <phoneticPr fontId="6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horizontalDpi="4294967292" verticalDpi="4294967292" r:id="rId1"/>
  <headerFooter alignWithMargins="0">
    <oddHeader>&amp;C&amp;F        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>
      <pane ySplit="10" topLeftCell="A11" activePane="bottomLeft" state="frozen"/>
      <selection pane="bottomLeft" activeCell="E2" sqref="E2"/>
    </sheetView>
  </sheetViews>
  <sheetFormatPr baseColWidth="10" defaultRowHeight="12.75" x14ac:dyDescent="0.2"/>
  <cols>
    <col min="1" max="1" width="6" style="5" customWidth="1"/>
    <col min="2" max="2" width="4" style="5" customWidth="1"/>
    <col min="3" max="3" width="14.5703125" style="5" customWidth="1"/>
    <col min="4" max="4" width="13" style="5" customWidth="1"/>
    <col min="5" max="5" width="15.28515625" style="5" customWidth="1"/>
    <col min="6" max="6" width="2.140625" style="5" customWidth="1"/>
    <col min="7" max="7" width="13.42578125" style="5" customWidth="1"/>
    <col min="8" max="8" width="13.5703125" style="5" customWidth="1"/>
    <col min="9" max="9" width="15.5703125" style="5" customWidth="1"/>
    <col min="10" max="10" width="2.28515625" style="5" customWidth="1"/>
    <col min="11" max="11" width="12.42578125" style="5" customWidth="1"/>
    <col min="12" max="12" width="11.85546875" style="5" customWidth="1"/>
    <col min="13" max="13" width="13.7109375" style="5" customWidth="1"/>
    <col min="14" max="16384" width="11.42578125" style="1"/>
  </cols>
  <sheetData>
    <row r="1" spans="1:13" ht="15.75" x14ac:dyDescent="0.25">
      <c r="A1" s="6" t="s">
        <v>24</v>
      </c>
      <c r="B1" s="6"/>
      <c r="C1" s="6"/>
      <c r="D1" s="6"/>
      <c r="E1" s="6"/>
      <c r="F1" s="6"/>
      <c r="G1" s="6"/>
    </row>
    <row r="2" spans="1:13" x14ac:dyDescent="0.2">
      <c r="C2" s="9"/>
      <c r="D2" s="74" t="s">
        <v>6</v>
      </c>
      <c r="E2" s="79">
        <v>2000</v>
      </c>
    </row>
    <row r="3" spans="1:13" x14ac:dyDescent="0.2">
      <c r="C3" s="9"/>
      <c r="D3" s="74" t="s">
        <v>55</v>
      </c>
      <c r="E3" s="17">
        <v>30000</v>
      </c>
      <c r="F3" s="48"/>
      <c r="G3" s="48"/>
    </row>
    <row r="4" spans="1:13" x14ac:dyDescent="0.2">
      <c r="C4" s="9"/>
      <c r="D4" s="75" t="s">
        <v>13</v>
      </c>
      <c r="E4" s="29">
        <v>10</v>
      </c>
      <c r="F4" s="8"/>
      <c r="G4" s="8"/>
    </row>
    <row r="5" spans="1:13" x14ac:dyDescent="0.2">
      <c r="C5" s="9"/>
      <c r="D5" s="75" t="s">
        <v>31</v>
      </c>
      <c r="E5" s="17">
        <v>5000</v>
      </c>
      <c r="F5" s="48"/>
      <c r="G5" s="48"/>
    </row>
    <row r="6" spans="1:13" x14ac:dyDescent="0.2">
      <c r="C6" s="7"/>
      <c r="D6" s="75" t="s">
        <v>4</v>
      </c>
      <c r="E6" s="95">
        <v>0.25</v>
      </c>
      <c r="F6" s="10"/>
      <c r="G6" s="10"/>
    </row>
    <row r="7" spans="1:13" x14ac:dyDescent="0.2">
      <c r="C7" s="49" t="s">
        <v>0</v>
      </c>
      <c r="D7" s="50"/>
      <c r="E7" s="51"/>
      <c r="F7" s="52"/>
      <c r="G7" s="49" t="s">
        <v>34</v>
      </c>
      <c r="H7" s="53"/>
      <c r="I7" s="54"/>
      <c r="K7" s="31" t="s">
        <v>57</v>
      </c>
      <c r="L7" s="91"/>
    </row>
    <row r="8" spans="1:13" x14ac:dyDescent="0.2">
      <c r="C8" s="76" t="s">
        <v>35</v>
      </c>
      <c r="D8" s="15">
        <f>(K0-KN)/N</f>
        <v>2500</v>
      </c>
      <c r="E8" s="57"/>
      <c r="F8" s="57"/>
      <c r="G8" s="5" t="s">
        <v>56</v>
      </c>
      <c r="I8" s="77">
        <f>1-(E5/E3)^(1/E4)</f>
        <v>0.16404119792206318</v>
      </c>
      <c r="K8" s="96">
        <f>NPV(5%,K11:K55)</f>
        <v>4826.0843307405066</v>
      </c>
      <c r="L8" s="96">
        <f>NPV(5%,L11:L55)</f>
        <v>5159.8718528187082</v>
      </c>
      <c r="M8" s="92"/>
    </row>
    <row r="9" spans="1:13" x14ac:dyDescent="0.2">
      <c r="C9" s="57"/>
      <c r="D9" s="57"/>
      <c r="E9" s="57"/>
      <c r="F9" s="57"/>
      <c r="G9" s="57"/>
      <c r="H9" s="57"/>
      <c r="K9" s="93"/>
      <c r="L9" s="93"/>
    </row>
    <row r="10" spans="1:13" ht="39" customHeight="1" x14ac:dyDescent="0.2">
      <c r="A10" s="58" t="s">
        <v>6</v>
      </c>
      <c r="B10" s="19"/>
      <c r="C10" s="78" t="s">
        <v>7</v>
      </c>
      <c r="D10" s="12" t="s">
        <v>8</v>
      </c>
      <c r="E10" s="12" t="s">
        <v>9</v>
      </c>
      <c r="F10" s="60"/>
      <c r="G10" s="12" t="s">
        <v>7</v>
      </c>
      <c r="H10" s="12" t="s">
        <v>36</v>
      </c>
      <c r="I10" s="12" t="s">
        <v>9</v>
      </c>
      <c r="J10" s="61"/>
      <c r="K10" s="94" t="s">
        <v>58</v>
      </c>
      <c r="L10" s="94" t="s">
        <v>59</v>
      </c>
    </row>
    <row r="11" spans="1:13" x14ac:dyDescent="0.2">
      <c r="A11" s="5">
        <f>Jahr</f>
        <v>2000</v>
      </c>
      <c r="B11" s="5">
        <v>1</v>
      </c>
      <c r="C11" s="15">
        <f>E3</f>
        <v>30000</v>
      </c>
      <c r="D11" s="15">
        <f>(K0-KN)/N</f>
        <v>2500</v>
      </c>
      <c r="E11" s="15">
        <f>(C11-D11)</f>
        <v>27500</v>
      </c>
      <c r="F11" s="15"/>
      <c r="G11" s="15">
        <f>C11</f>
        <v>30000</v>
      </c>
      <c r="H11" s="15">
        <f>K0*p</f>
        <v>4921.2359376618952</v>
      </c>
      <c r="I11" s="15">
        <f>K0-H11</f>
        <v>25078.764062338105</v>
      </c>
      <c r="K11" s="15">
        <f>IF(D11="","",D11*$E$6)</f>
        <v>625</v>
      </c>
      <c r="L11" s="15">
        <f>IF(E11="","",H11*$E$6)</f>
        <v>1230.3089844154738</v>
      </c>
    </row>
    <row r="12" spans="1:13" x14ac:dyDescent="0.2">
      <c r="A12" s="5">
        <f t="shared" ref="A12:A33" si="0">IF(A11&lt;Jahr+N-1,A11+1,"")</f>
        <v>2001</v>
      </c>
      <c r="B12" s="5">
        <f t="shared" ref="B12:B33" si="1">IF(A11&lt;Jahr+N-1,B11+1,"")</f>
        <v>2</v>
      </c>
      <c r="C12" s="15">
        <f t="shared" ref="C12:C33" si="2">IF(OR(A12="",E11=KN)," ",E11)</f>
        <v>27500</v>
      </c>
      <c r="D12" s="15">
        <f t="shared" ref="D12:D21" si="3">IF(OR(A12="",E11=KN),"",(K0-KN)/N)</f>
        <v>2500</v>
      </c>
      <c r="E12" s="15">
        <f>IF(OR(A12="",E11=KN)," ",(C12-D12))</f>
        <v>25000</v>
      </c>
      <c r="F12" s="15"/>
      <c r="G12" s="15">
        <f t="shared" ref="G12:G33" si="4">IF(OR(A12=""),"",I11)</f>
        <v>25078.764062338105</v>
      </c>
      <c r="H12" s="15">
        <f t="shared" ref="H12:H33" si="5">IF(OR(A12="",E11=KN),"",I11*p)</f>
        <v>4113.9504991907297</v>
      </c>
      <c r="I12" s="15">
        <f t="shared" ref="I12:I33" si="6">IF(OR(A12="",E11=KN),"",I11-H12)</f>
        <v>20964.813563147374</v>
      </c>
      <c r="K12" s="15">
        <f t="shared" ref="K12:K27" si="7">IF(D12="","",D12*$E$6)</f>
        <v>625</v>
      </c>
      <c r="L12" s="15">
        <f t="shared" ref="L12:L27" si="8">IF(E12="","",H12*$E$6)</f>
        <v>1028.4876247976824</v>
      </c>
    </row>
    <row r="13" spans="1:13" x14ac:dyDescent="0.2">
      <c r="A13" s="5">
        <f t="shared" si="0"/>
        <v>2002</v>
      </c>
      <c r="B13" s="5">
        <f t="shared" si="1"/>
        <v>3</v>
      </c>
      <c r="C13" s="15">
        <f t="shared" si="2"/>
        <v>25000</v>
      </c>
      <c r="D13" s="15">
        <f t="shared" si="3"/>
        <v>2500</v>
      </c>
      <c r="E13" s="15">
        <f t="shared" ref="E13:E33" si="9">IF(OR(A13="",E12=KN),"",(E12-D13))</f>
        <v>22500</v>
      </c>
      <c r="F13" s="15"/>
      <c r="G13" s="15">
        <f t="shared" si="4"/>
        <v>20964.813563147374</v>
      </c>
      <c r="H13" s="15">
        <f t="shared" si="5"/>
        <v>3439.0931311114127</v>
      </c>
      <c r="I13" s="15">
        <f t="shared" si="6"/>
        <v>17525.72043203596</v>
      </c>
      <c r="K13" s="15">
        <f t="shared" si="7"/>
        <v>625</v>
      </c>
      <c r="L13" s="15">
        <f t="shared" si="8"/>
        <v>859.77328277785318</v>
      </c>
    </row>
    <row r="14" spans="1:13" x14ac:dyDescent="0.2">
      <c r="A14" s="5">
        <f t="shared" si="0"/>
        <v>2003</v>
      </c>
      <c r="B14" s="5">
        <f t="shared" si="1"/>
        <v>4</v>
      </c>
      <c r="C14" s="15">
        <f t="shared" si="2"/>
        <v>22500</v>
      </c>
      <c r="D14" s="15">
        <f t="shared" si="3"/>
        <v>2500</v>
      </c>
      <c r="E14" s="15">
        <f t="shared" si="9"/>
        <v>20000</v>
      </c>
      <c r="F14" s="15"/>
      <c r="G14" s="15">
        <f t="shared" si="4"/>
        <v>17525.72043203596</v>
      </c>
      <c r="H14" s="15">
        <f t="shared" si="5"/>
        <v>2874.9401741183574</v>
      </c>
      <c r="I14" s="15">
        <f t="shared" si="6"/>
        <v>14650.780257917602</v>
      </c>
      <c r="K14" s="15">
        <f t="shared" si="7"/>
        <v>625</v>
      </c>
      <c r="L14" s="15">
        <f t="shared" si="8"/>
        <v>718.73504352958935</v>
      </c>
    </row>
    <row r="15" spans="1:13" x14ac:dyDescent="0.2">
      <c r="A15" s="5">
        <f t="shared" si="0"/>
        <v>2004</v>
      </c>
      <c r="B15" s="5">
        <f t="shared" si="1"/>
        <v>5</v>
      </c>
      <c r="C15" s="15">
        <f t="shared" si="2"/>
        <v>20000</v>
      </c>
      <c r="D15" s="15">
        <f t="shared" si="3"/>
        <v>2500</v>
      </c>
      <c r="E15" s="67">
        <f t="shared" si="9"/>
        <v>17500</v>
      </c>
      <c r="F15" s="15"/>
      <c r="G15" s="15">
        <f t="shared" si="4"/>
        <v>14650.780257917602</v>
      </c>
      <c r="H15" s="15">
        <f t="shared" si="5"/>
        <v>2403.3315440017172</v>
      </c>
      <c r="I15" s="67">
        <f t="shared" si="6"/>
        <v>12247.448713915885</v>
      </c>
      <c r="K15" s="15">
        <f t="shared" si="7"/>
        <v>625</v>
      </c>
      <c r="L15" s="15">
        <f t="shared" si="8"/>
        <v>600.83288600042931</v>
      </c>
    </row>
    <row r="16" spans="1:13" x14ac:dyDescent="0.2">
      <c r="A16" s="5">
        <f t="shared" si="0"/>
        <v>2005</v>
      </c>
      <c r="B16" s="5">
        <f t="shared" si="1"/>
        <v>6</v>
      </c>
      <c r="C16" s="15">
        <f t="shared" si="2"/>
        <v>17500</v>
      </c>
      <c r="D16" s="15">
        <f t="shared" si="3"/>
        <v>2500</v>
      </c>
      <c r="E16" s="15">
        <f t="shared" si="9"/>
        <v>15000</v>
      </c>
      <c r="F16" s="15"/>
      <c r="G16" s="15">
        <f t="shared" si="4"/>
        <v>12247.448713915885</v>
      </c>
      <c r="H16" s="15">
        <f t="shared" si="5"/>
        <v>2009.0861585197938</v>
      </c>
      <c r="I16" s="15">
        <f t="shared" si="6"/>
        <v>10238.36255539609</v>
      </c>
      <c r="K16" s="15">
        <f t="shared" si="7"/>
        <v>625</v>
      </c>
      <c r="L16" s="15">
        <f t="shared" si="8"/>
        <v>502.27153962994845</v>
      </c>
    </row>
    <row r="17" spans="1:12" x14ac:dyDescent="0.2">
      <c r="A17" s="5">
        <f t="shared" si="0"/>
        <v>2006</v>
      </c>
      <c r="B17" s="5">
        <f t="shared" si="1"/>
        <v>7</v>
      </c>
      <c r="C17" s="15">
        <f t="shared" si="2"/>
        <v>15000</v>
      </c>
      <c r="D17" s="15">
        <f t="shared" si="3"/>
        <v>2500</v>
      </c>
      <c r="E17" s="15">
        <f t="shared" si="9"/>
        <v>12500</v>
      </c>
      <c r="F17" s="15"/>
      <c r="G17" s="15">
        <f t="shared" si="4"/>
        <v>10238.36255539609</v>
      </c>
      <c r="H17" s="15">
        <f t="shared" si="5"/>
        <v>1679.5132583475706</v>
      </c>
      <c r="I17" s="15">
        <f t="shared" si="6"/>
        <v>8558.8492970485204</v>
      </c>
      <c r="K17" s="15">
        <f t="shared" si="7"/>
        <v>625</v>
      </c>
      <c r="L17" s="15">
        <f t="shared" si="8"/>
        <v>419.87831458689266</v>
      </c>
    </row>
    <row r="18" spans="1:12" x14ac:dyDescent="0.2">
      <c r="A18" s="5">
        <f t="shared" si="0"/>
        <v>2007</v>
      </c>
      <c r="B18" s="5">
        <f t="shared" si="1"/>
        <v>8</v>
      </c>
      <c r="C18" s="15">
        <f t="shared" si="2"/>
        <v>12500</v>
      </c>
      <c r="D18" s="15">
        <f t="shared" si="3"/>
        <v>2500</v>
      </c>
      <c r="E18" s="15">
        <f t="shared" si="9"/>
        <v>10000</v>
      </c>
      <c r="F18" s="15"/>
      <c r="G18" s="15">
        <f t="shared" si="4"/>
        <v>8558.8492970485204</v>
      </c>
      <c r="H18" s="15">
        <f t="shared" si="5"/>
        <v>1404.0038915222476</v>
      </c>
      <c r="I18" s="15">
        <f t="shared" si="6"/>
        <v>7154.8454055262728</v>
      </c>
      <c r="K18" s="15">
        <f t="shared" si="7"/>
        <v>625</v>
      </c>
      <c r="L18" s="15">
        <f t="shared" si="8"/>
        <v>351.0009728805619</v>
      </c>
    </row>
    <row r="19" spans="1:12" x14ac:dyDescent="0.2">
      <c r="A19" s="5">
        <f t="shared" si="0"/>
        <v>2008</v>
      </c>
      <c r="B19" s="5">
        <f t="shared" si="1"/>
        <v>9</v>
      </c>
      <c r="C19" s="15">
        <f t="shared" si="2"/>
        <v>10000</v>
      </c>
      <c r="D19" s="15">
        <f t="shared" si="3"/>
        <v>2500</v>
      </c>
      <c r="E19" s="15">
        <f t="shared" si="9"/>
        <v>7500</v>
      </c>
      <c r="F19" s="15"/>
      <c r="G19" s="15">
        <f t="shared" si="4"/>
        <v>7154.8454055262728</v>
      </c>
      <c r="H19" s="15">
        <f t="shared" si="5"/>
        <v>1173.6894112696996</v>
      </c>
      <c r="I19" s="15">
        <f t="shared" si="6"/>
        <v>5981.1559942565727</v>
      </c>
      <c r="K19" s="15">
        <f t="shared" si="7"/>
        <v>625</v>
      </c>
      <c r="L19" s="15">
        <f t="shared" si="8"/>
        <v>293.42235281742489</v>
      </c>
    </row>
    <row r="20" spans="1:12" x14ac:dyDescent="0.2">
      <c r="A20" s="5">
        <f t="shared" si="0"/>
        <v>2009</v>
      </c>
      <c r="B20" s="5">
        <f t="shared" si="1"/>
        <v>10</v>
      </c>
      <c r="C20" s="15">
        <f t="shared" si="2"/>
        <v>7500</v>
      </c>
      <c r="D20" s="15">
        <f t="shared" si="3"/>
        <v>2500</v>
      </c>
      <c r="E20" s="15">
        <f t="shared" si="9"/>
        <v>5000</v>
      </c>
      <c r="F20" s="15"/>
      <c r="G20" s="15">
        <f t="shared" si="4"/>
        <v>5981.1559942565727</v>
      </c>
      <c r="H20" s="15">
        <f t="shared" si="5"/>
        <v>981.15599425657706</v>
      </c>
      <c r="I20" s="15">
        <f t="shared" si="6"/>
        <v>4999.9999999999955</v>
      </c>
      <c r="K20" s="15">
        <f t="shared" si="7"/>
        <v>625</v>
      </c>
      <c r="L20" s="15">
        <f t="shared" si="8"/>
        <v>245.28899856414426</v>
      </c>
    </row>
    <row r="21" spans="1:12" x14ac:dyDescent="0.2">
      <c r="A21" s="5" t="str">
        <f t="shared" si="0"/>
        <v/>
      </c>
      <c r="B21" s="5" t="str">
        <f t="shared" si="1"/>
        <v/>
      </c>
      <c r="C21" s="15" t="str">
        <f t="shared" si="2"/>
        <v xml:space="preserve"> </v>
      </c>
      <c r="D21" s="15" t="str">
        <f t="shared" si="3"/>
        <v/>
      </c>
      <c r="E21" s="15" t="str">
        <f t="shared" si="9"/>
        <v/>
      </c>
      <c r="F21" s="15"/>
      <c r="G21" s="15" t="str">
        <f t="shared" si="4"/>
        <v/>
      </c>
      <c r="H21" s="15" t="str">
        <f t="shared" si="5"/>
        <v/>
      </c>
      <c r="I21" s="15" t="str">
        <f t="shared" si="6"/>
        <v/>
      </c>
      <c r="K21" s="15" t="str">
        <f t="shared" si="7"/>
        <v/>
      </c>
      <c r="L21" s="15" t="str">
        <f t="shared" si="8"/>
        <v/>
      </c>
    </row>
    <row r="22" spans="1:12" x14ac:dyDescent="0.2">
      <c r="A22" s="5" t="str">
        <f t="shared" si="0"/>
        <v/>
      </c>
      <c r="B22" s="5" t="str">
        <f t="shared" si="1"/>
        <v/>
      </c>
      <c r="C22" s="15" t="str">
        <f t="shared" si="2"/>
        <v xml:space="preserve"> </v>
      </c>
      <c r="D22" s="15" t="str">
        <f t="shared" ref="D22:D33" si="10">IF(OR(A22="",D21=KN),"",(K0-KN)/N)</f>
        <v/>
      </c>
      <c r="E22" s="15" t="str">
        <f t="shared" si="9"/>
        <v/>
      </c>
      <c r="F22" s="15"/>
      <c r="G22" s="15" t="str">
        <f t="shared" si="4"/>
        <v/>
      </c>
      <c r="H22" s="15" t="str">
        <f t="shared" si="5"/>
        <v/>
      </c>
      <c r="I22" s="15" t="str">
        <f t="shared" si="6"/>
        <v/>
      </c>
      <c r="K22" s="15" t="str">
        <f t="shared" si="7"/>
        <v/>
      </c>
      <c r="L22" s="15" t="str">
        <f t="shared" si="8"/>
        <v/>
      </c>
    </row>
    <row r="23" spans="1:12" x14ac:dyDescent="0.2">
      <c r="A23" s="5" t="str">
        <f t="shared" si="0"/>
        <v/>
      </c>
      <c r="B23" s="5" t="str">
        <f t="shared" si="1"/>
        <v/>
      </c>
      <c r="C23" s="15" t="str">
        <f t="shared" si="2"/>
        <v xml:space="preserve"> </v>
      </c>
      <c r="D23" s="15" t="str">
        <f t="shared" si="10"/>
        <v/>
      </c>
      <c r="E23" s="15" t="str">
        <f t="shared" si="9"/>
        <v/>
      </c>
      <c r="F23" s="15"/>
      <c r="G23" s="15" t="str">
        <f t="shared" si="4"/>
        <v/>
      </c>
      <c r="H23" s="15" t="str">
        <f t="shared" si="5"/>
        <v/>
      </c>
      <c r="I23" s="15" t="str">
        <f t="shared" si="6"/>
        <v/>
      </c>
      <c r="K23" s="15" t="str">
        <f t="shared" si="7"/>
        <v/>
      </c>
      <c r="L23" s="15" t="str">
        <f t="shared" si="8"/>
        <v/>
      </c>
    </row>
    <row r="24" spans="1:12" x14ac:dyDescent="0.2">
      <c r="A24" s="5" t="str">
        <f t="shared" si="0"/>
        <v/>
      </c>
      <c r="B24" s="5" t="str">
        <f t="shared" si="1"/>
        <v/>
      </c>
      <c r="C24" s="15" t="str">
        <f t="shared" si="2"/>
        <v xml:space="preserve"> </v>
      </c>
      <c r="D24" s="15" t="str">
        <f t="shared" si="10"/>
        <v/>
      </c>
      <c r="E24" s="15" t="str">
        <f t="shared" si="9"/>
        <v/>
      </c>
      <c r="F24" s="15"/>
      <c r="G24" s="15" t="str">
        <f t="shared" si="4"/>
        <v/>
      </c>
      <c r="H24" s="15" t="str">
        <f t="shared" si="5"/>
        <v/>
      </c>
      <c r="I24" s="15" t="str">
        <f t="shared" si="6"/>
        <v/>
      </c>
      <c r="K24" s="15" t="str">
        <f t="shared" si="7"/>
        <v/>
      </c>
      <c r="L24" s="15" t="str">
        <f t="shared" si="8"/>
        <v/>
      </c>
    </row>
    <row r="25" spans="1:12" x14ac:dyDescent="0.2">
      <c r="A25" s="5" t="str">
        <f t="shared" si="0"/>
        <v/>
      </c>
      <c r="B25" s="5" t="str">
        <f t="shared" si="1"/>
        <v/>
      </c>
      <c r="C25" s="15" t="str">
        <f t="shared" si="2"/>
        <v xml:space="preserve"> </v>
      </c>
      <c r="D25" s="15" t="str">
        <f t="shared" si="10"/>
        <v/>
      </c>
      <c r="E25" s="15" t="str">
        <f t="shared" si="9"/>
        <v/>
      </c>
      <c r="F25" s="15"/>
      <c r="G25" s="15" t="str">
        <f t="shared" si="4"/>
        <v/>
      </c>
      <c r="H25" s="15" t="str">
        <f t="shared" si="5"/>
        <v/>
      </c>
      <c r="I25" s="15" t="str">
        <f t="shared" si="6"/>
        <v/>
      </c>
      <c r="K25" s="15" t="str">
        <f t="shared" si="7"/>
        <v/>
      </c>
      <c r="L25" s="15" t="str">
        <f>IF(E25="","",H25*$E$6)</f>
        <v/>
      </c>
    </row>
    <row r="26" spans="1:12" x14ac:dyDescent="0.2">
      <c r="A26" s="5" t="str">
        <f t="shared" si="0"/>
        <v/>
      </c>
      <c r="B26" s="5" t="str">
        <f t="shared" si="1"/>
        <v/>
      </c>
      <c r="C26" s="15" t="str">
        <f t="shared" si="2"/>
        <v xml:space="preserve"> </v>
      </c>
      <c r="D26" s="15" t="str">
        <f t="shared" si="10"/>
        <v/>
      </c>
      <c r="E26" s="15" t="str">
        <f t="shared" si="9"/>
        <v/>
      </c>
      <c r="F26" s="15"/>
      <c r="G26" s="15" t="str">
        <f t="shared" si="4"/>
        <v/>
      </c>
      <c r="H26" s="15" t="str">
        <f t="shared" si="5"/>
        <v/>
      </c>
      <c r="I26" s="15" t="str">
        <f t="shared" si="6"/>
        <v/>
      </c>
      <c r="K26" s="15" t="str">
        <f t="shared" si="7"/>
        <v/>
      </c>
      <c r="L26" s="15" t="str">
        <f t="shared" si="8"/>
        <v/>
      </c>
    </row>
    <row r="27" spans="1:12" x14ac:dyDescent="0.2">
      <c r="A27" s="5" t="str">
        <f t="shared" si="0"/>
        <v/>
      </c>
      <c r="B27" s="5" t="str">
        <f t="shared" si="1"/>
        <v/>
      </c>
      <c r="C27" s="15" t="str">
        <f t="shared" si="2"/>
        <v xml:space="preserve"> </v>
      </c>
      <c r="D27" s="15" t="str">
        <f t="shared" si="10"/>
        <v/>
      </c>
      <c r="E27" s="15" t="str">
        <f t="shared" si="9"/>
        <v/>
      </c>
      <c r="F27" s="15"/>
      <c r="G27" s="15" t="str">
        <f t="shared" si="4"/>
        <v/>
      </c>
      <c r="H27" s="15" t="str">
        <f t="shared" si="5"/>
        <v/>
      </c>
      <c r="I27" s="15" t="str">
        <f t="shared" si="6"/>
        <v/>
      </c>
      <c r="K27" s="15" t="str">
        <f t="shared" si="7"/>
        <v/>
      </c>
      <c r="L27" s="15" t="str">
        <f t="shared" si="8"/>
        <v/>
      </c>
    </row>
    <row r="28" spans="1:12" x14ac:dyDescent="0.2">
      <c r="A28" s="5" t="str">
        <f t="shared" si="0"/>
        <v/>
      </c>
      <c r="B28" s="5" t="str">
        <f t="shared" si="1"/>
        <v/>
      </c>
      <c r="C28" s="15" t="str">
        <f t="shared" si="2"/>
        <v xml:space="preserve"> </v>
      </c>
      <c r="D28" s="15" t="str">
        <f t="shared" si="10"/>
        <v/>
      </c>
      <c r="E28" s="15" t="str">
        <f t="shared" si="9"/>
        <v/>
      </c>
      <c r="F28" s="15"/>
      <c r="G28" s="15" t="str">
        <f t="shared" si="4"/>
        <v/>
      </c>
      <c r="H28" s="15" t="str">
        <f t="shared" si="5"/>
        <v/>
      </c>
      <c r="I28" s="15" t="str">
        <f t="shared" si="6"/>
        <v/>
      </c>
      <c r="K28" s="15" t="str">
        <f t="shared" ref="K28:K43" si="11">IF(D28="","",D28*$E$6)</f>
        <v/>
      </c>
      <c r="L28" s="15" t="str">
        <f>IF(E28="","",H28*$E$6)</f>
        <v/>
      </c>
    </row>
    <row r="29" spans="1:12" x14ac:dyDescent="0.2">
      <c r="A29" s="5" t="str">
        <f t="shared" si="0"/>
        <v/>
      </c>
      <c r="B29" s="5" t="str">
        <f t="shared" si="1"/>
        <v/>
      </c>
      <c r="C29" s="15" t="str">
        <f t="shared" si="2"/>
        <v xml:space="preserve"> </v>
      </c>
      <c r="D29" s="15" t="str">
        <f t="shared" si="10"/>
        <v/>
      </c>
      <c r="E29" s="15" t="str">
        <f t="shared" si="9"/>
        <v/>
      </c>
      <c r="F29" s="15"/>
      <c r="G29" s="15" t="str">
        <f t="shared" si="4"/>
        <v/>
      </c>
      <c r="H29" s="15" t="str">
        <f t="shared" si="5"/>
        <v/>
      </c>
      <c r="I29" s="15" t="str">
        <f t="shared" si="6"/>
        <v/>
      </c>
      <c r="K29" s="15" t="str">
        <f t="shared" si="11"/>
        <v/>
      </c>
    </row>
    <row r="30" spans="1:12" x14ac:dyDescent="0.2">
      <c r="A30" s="5" t="str">
        <f t="shared" si="0"/>
        <v/>
      </c>
      <c r="B30" s="5" t="str">
        <f t="shared" si="1"/>
        <v/>
      </c>
      <c r="C30" s="15" t="str">
        <f t="shared" si="2"/>
        <v xml:space="preserve"> </v>
      </c>
      <c r="D30" s="15" t="str">
        <f t="shared" si="10"/>
        <v/>
      </c>
      <c r="E30" s="15" t="str">
        <f t="shared" si="9"/>
        <v/>
      </c>
      <c r="F30" s="15"/>
      <c r="G30" s="15" t="str">
        <f t="shared" si="4"/>
        <v/>
      </c>
      <c r="H30" s="15" t="str">
        <f t="shared" si="5"/>
        <v/>
      </c>
      <c r="I30" s="15" t="str">
        <f t="shared" si="6"/>
        <v/>
      </c>
      <c r="K30" s="15" t="str">
        <f t="shared" si="11"/>
        <v/>
      </c>
    </row>
    <row r="31" spans="1:12" x14ac:dyDescent="0.2">
      <c r="A31" s="5" t="str">
        <f t="shared" si="0"/>
        <v/>
      </c>
      <c r="B31" s="5" t="str">
        <f t="shared" si="1"/>
        <v/>
      </c>
      <c r="C31" s="15" t="str">
        <f t="shared" si="2"/>
        <v xml:space="preserve"> </v>
      </c>
      <c r="D31" s="15" t="str">
        <f t="shared" si="10"/>
        <v/>
      </c>
      <c r="E31" s="15" t="str">
        <f t="shared" si="9"/>
        <v/>
      </c>
      <c r="F31" s="15"/>
      <c r="G31" s="15" t="str">
        <f t="shared" si="4"/>
        <v/>
      </c>
      <c r="H31" s="15" t="str">
        <f t="shared" si="5"/>
        <v/>
      </c>
      <c r="I31" s="15" t="str">
        <f t="shared" si="6"/>
        <v/>
      </c>
      <c r="K31" s="15" t="str">
        <f t="shared" si="11"/>
        <v/>
      </c>
    </row>
    <row r="32" spans="1:12" x14ac:dyDescent="0.2">
      <c r="A32" s="5" t="str">
        <f t="shared" si="0"/>
        <v/>
      </c>
      <c r="B32" s="5" t="str">
        <f t="shared" si="1"/>
        <v/>
      </c>
      <c r="C32" s="15" t="str">
        <f t="shared" si="2"/>
        <v xml:space="preserve"> </v>
      </c>
      <c r="D32" s="15" t="str">
        <f t="shared" si="10"/>
        <v/>
      </c>
      <c r="E32" s="15" t="str">
        <f t="shared" si="9"/>
        <v/>
      </c>
      <c r="F32" s="15"/>
      <c r="G32" s="15" t="str">
        <f t="shared" si="4"/>
        <v/>
      </c>
      <c r="H32" s="15" t="str">
        <f t="shared" si="5"/>
        <v/>
      </c>
      <c r="I32" s="15" t="str">
        <f t="shared" si="6"/>
        <v/>
      </c>
      <c r="K32" s="15" t="str">
        <f t="shared" si="11"/>
        <v/>
      </c>
    </row>
    <row r="33" spans="1:11" x14ac:dyDescent="0.2">
      <c r="A33" s="5" t="str">
        <f t="shared" si="0"/>
        <v/>
      </c>
      <c r="B33" s="5" t="str">
        <f t="shared" si="1"/>
        <v/>
      </c>
      <c r="C33" s="15" t="str">
        <f t="shared" si="2"/>
        <v xml:space="preserve"> </v>
      </c>
      <c r="D33" s="15" t="str">
        <f t="shared" si="10"/>
        <v/>
      </c>
      <c r="E33" s="15" t="str">
        <f t="shared" si="9"/>
        <v/>
      </c>
      <c r="F33" s="15"/>
      <c r="G33" s="15" t="str">
        <f t="shared" si="4"/>
        <v/>
      </c>
      <c r="H33" s="15" t="str">
        <f t="shared" si="5"/>
        <v/>
      </c>
      <c r="I33" s="15" t="str">
        <f t="shared" si="6"/>
        <v/>
      </c>
      <c r="K33" s="15" t="str">
        <f t="shared" si="11"/>
        <v/>
      </c>
    </row>
    <row r="34" spans="1:11" x14ac:dyDescent="0.2">
      <c r="K34" s="15" t="str">
        <f t="shared" si="11"/>
        <v/>
      </c>
    </row>
    <row r="35" spans="1:11" x14ac:dyDescent="0.2">
      <c r="K35" s="15" t="str">
        <f t="shared" si="11"/>
        <v/>
      </c>
    </row>
    <row r="36" spans="1:11" x14ac:dyDescent="0.2">
      <c r="K36" s="15" t="str">
        <f t="shared" si="11"/>
        <v/>
      </c>
    </row>
    <row r="37" spans="1:11" x14ac:dyDescent="0.2">
      <c r="K37" s="15" t="str">
        <f t="shared" si="11"/>
        <v/>
      </c>
    </row>
    <row r="38" spans="1:11" x14ac:dyDescent="0.2">
      <c r="K38" s="15" t="str">
        <f t="shared" si="11"/>
        <v/>
      </c>
    </row>
    <row r="39" spans="1:11" x14ac:dyDescent="0.2">
      <c r="K39" s="15" t="str">
        <f t="shared" si="11"/>
        <v/>
      </c>
    </row>
    <row r="40" spans="1:11" x14ac:dyDescent="0.2">
      <c r="K40" s="15" t="str">
        <f t="shared" si="11"/>
        <v/>
      </c>
    </row>
    <row r="41" spans="1:11" x14ac:dyDescent="0.2">
      <c r="K41" s="15" t="str">
        <f t="shared" si="11"/>
        <v/>
      </c>
    </row>
    <row r="42" spans="1:11" x14ac:dyDescent="0.2">
      <c r="K42" s="15" t="str">
        <f t="shared" si="11"/>
        <v/>
      </c>
    </row>
    <row r="43" spans="1:11" x14ac:dyDescent="0.2">
      <c r="K43" s="15" t="str">
        <f t="shared" si="11"/>
        <v/>
      </c>
    </row>
    <row r="44" spans="1:11" x14ac:dyDescent="0.2">
      <c r="K44" s="15" t="str">
        <f t="shared" ref="K44:K52" si="12">IF(D44="","",D44*$E$6)</f>
        <v/>
      </c>
    </row>
    <row r="45" spans="1:11" x14ac:dyDescent="0.2">
      <c r="K45" s="15" t="str">
        <f t="shared" si="12"/>
        <v/>
      </c>
    </row>
    <row r="46" spans="1:11" x14ac:dyDescent="0.2">
      <c r="K46" s="15" t="str">
        <f t="shared" si="12"/>
        <v/>
      </c>
    </row>
    <row r="47" spans="1:11" x14ac:dyDescent="0.2">
      <c r="K47" s="15" t="str">
        <f t="shared" si="12"/>
        <v/>
      </c>
    </row>
    <row r="48" spans="1:11" x14ac:dyDescent="0.2">
      <c r="K48" s="15" t="str">
        <f t="shared" si="12"/>
        <v/>
      </c>
    </row>
    <row r="49" spans="11:11" x14ac:dyDescent="0.2">
      <c r="K49" s="15" t="str">
        <f t="shared" si="12"/>
        <v/>
      </c>
    </row>
    <row r="50" spans="11:11" x14ac:dyDescent="0.2">
      <c r="K50" s="15" t="str">
        <f t="shared" si="12"/>
        <v/>
      </c>
    </row>
    <row r="51" spans="11:11" x14ac:dyDescent="0.2">
      <c r="K51" s="15" t="str">
        <f t="shared" si="12"/>
        <v/>
      </c>
    </row>
    <row r="52" spans="11:11" x14ac:dyDescent="0.2">
      <c r="K52" s="15" t="str">
        <f t="shared" si="12"/>
        <v/>
      </c>
    </row>
  </sheetData>
  <phoneticPr fontId="6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horizontalDpi="4294967292" verticalDpi="4294967292" r:id="rId1"/>
  <headerFooter alignWithMargins="0">
    <oddHeader>&amp;C&amp;F        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2" sqref="B2"/>
    </sheetView>
  </sheetViews>
  <sheetFormatPr baseColWidth="10" defaultRowHeight="12.75" x14ac:dyDescent="0.2"/>
  <cols>
    <col min="1" max="1" width="23.42578125" customWidth="1"/>
  </cols>
  <sheetData>
    <row r="1" spans="1:3" x14ac:dyDescent="0.2">
      <c r="A1" s="9"/>
      <c r="B1" s="9"/>
      <c r="C1" s="9"/>
    </row>
    <row r="2" spans="1:3" x14ac:dyDescent="0.2">
      <c r="A2" s="9" t="s">
        <v>13</v>
      </c>
      <c r="B2" s="43">
        <v>20</v>
      </c>
      <c r="C2" s="9"/>
    </row>
    <row r="3" spans="1:3" x14ac:dyDescent="0.2">
      <c r="A3" s="9"/>
      <c r="B3" s="9"/>
      <c r="C3" s="9"/>
    </row>
    <row r="4" spans="1:3" x14ac:dyDescent="0.2">
      <c r="A4" s="9" t="s">
        <v>5</v>
      </c>
      <c r="B4" s="80">
        <f>1-(1/B2)^(1/(B2-1))</f>
        <v>0.14586850331224344</v>
      </c>
      <c r="C4" s="9"/>
    </row>
    <row r="5" spans="1:3" x14ac:dyDescent="0.2">
      <c r="A5" s="9"/>
      <c r="B5" s="9"/>
      <c r="C5" s="9"/>
    </row>
  </sheetData>
  <phoneticPr fontId="6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B1" sqref="B1"/>
    </sheetView>
  </sheetViews>
  <sheetFormatPr baseColWidth="10" defaultRowHeight="12.75" x14ac:dyDescent="0.2"/>
  <cols>
    <col min="1" max="1" width="14.42578125" style="9" customWidth="1"/>
    <col min="2" max="2" width="13.85546875" style="9" customWidth="1"/>
    <col min="3" max="3" width="12.28515625" style="9" customWidth="1"/>
    <col min="4" max="4" width="13.85546875" style="9" customWidth="1"/>
    <col min="5" max="5" width="11.42578125" style="9"/>
  </cols>
  <sheetData>
    <row r="1" spans="1:4" x14ac:dyDescent="0.2">
      <c r="A1" s="20" t="s">
        <v>60</v>
      </c>
      <c r="B1" s="101">
        <v>400000</v>
      </c>
    </row>
    <row r="2" spans="1:4" x14ac:dyDescent="0.2">
      <c r="A2" s="20" t="s">
        <v>38</v>
      </c>
      <c r="B2" s="102">
        <v>25</v>
      </c>
    </row>
    <row r="3" spans="1:4" x14ac:dyDescent="0.2">
      <c r="A3" s="52"/>
      <c r="B3" s="52"/>
    </row>
    <row r="4" spans="1:4" x14ac:dyDescent="0.2">
      <c r="A4" s="97" t="s">
        <v>50</v>
      </c>
      <c r="B4" s="52"/>
    </row>
    <row r="5" spans="1:4" x14ac:dyDescent="0.2">
      <c r="A5" s="9" t="s">
        <v>61</v>
      </c>
    </row>
    <row r="6" spans="1:4" x14ac:dyDescent="0.2">
      <c r="A6" s="9" t="s">
        <v>62</v>
      </c>
      <c r="B6" s="9">
        <f>MAX(INT(B2+2-1/MIN(0.2,2/B2)),1)</f>
        <v>14</v>
      </c>
    </row>
    <row r="7" spans="1:4" ht="33.75" customHeight="1" x14ac:dyDescent="0.2">
      <c r="A7" s="98" t="s">
        <v>6</v>
      </c>
      <c r="B7" s="98" t="s">
        <v>63</v>
      </c>
      <c r="C7" s="98" t="s">
        <v>64</v>
      </c>
      <c r="D7" s="98" t="s">
        <v>65</v>
      </c>
    </row>
    <row r="8" spans="1:4" x14ac:dyDescent="0.2">
      <c r="A8" s="9">
        <v>1</v>
      </c>
      <c r="B8" s="99">
        <f>B1</f>
        <v>400000</v>
      </c>
      <c r="C8" s="99">
        <f>IF(MIN(0.2,2/$B$2)&gt;1/($B$2+1-A8),MIN(0.2,2/$B$2)*B8,1/($B$2+1-A8)*B8)</f>
        <v>32000</v>
      </c>
      <c r="D8" s="100">
        <f t="shared" ref="D8:D28" si="0">B8-C8</f>
        <v>368000</v>
      </c>
    </row>
    <row r="9" spans="1:4" x14ac:dyDescent="0.2">
      <c r="A9" s="9">
        <v>2</v>
      </c>
      <c r="B9" s="100">
        <f t="shared" ref="B9:B38" si="1">D8</f>
        <v>368000</v>
      </c>
      <c r="C9" s="99">
        <f>IF(B9=0,0,IF(MIN(0.2,2/$B$2)&gt;1/($B$2+1-A9),MIN(0.2,2/$B$2)*B9,1/($B$2+1-A9)*B9))</f>
        <v>29440</v>
      </c>
      <c r="D9" s="100">
        <f t="shared" si="0"/>
        <v>338560</v>
      </c>
    </row>
    <row r="10" spans="1:4" x14ac:dyDescent="0.2">
      <c r="A10" s="9">
        <v>3</v>
      </c>
      <c r="B10" s="100">
        <f t="shared" si="1"/>
        <v>338560</v>
      </c>
      <c r="C10" s="99">
        <f t="shared" ref="C10:C19" si="2">IF(B10=0,0,IF(MIN(0.2,2/$B$2)&gt;1/($B$2+1-A10),MIN(0.2,2/$B$2)*B10,1/($B$2+1-A10)*B10))</f>
        <v>27084.799999999999</v>
      </c>
      <c r="D10" s="100">
        <f t="shared" si="0"/>
        <v>311475.20000000001</v>
      </c>
    </row>
    <row r="11" spans="1:4" x14ac:dyDescent="0.2">
      <c r="A11" s="9">
        <v>4</v>
      </c>
      <c r="B11" s="100">
        <f t="shared" si="1"/>
        <v>311475.20000000001</v>
      </c>
      <c r="C11" s="99">
        <f t="shared" si="2"/>
        <v>24918.016000000003</v>
      </c>
      <c r="D11" s="100">
        <f t="shared" si="0"/>
        <v>286557.18400000001</v>
      </c>
    </row>
    <row r="12" spans="1:4" x14ac:dyDescent="0.2">
      <c r="A12" s="9">
        <v>5</v>
      </c>
      <c r="B12" s="100">
        <f t="shared" si="1"/>
        <v>286557.18400000001</v>
      </c>
      <c r="C12" s="99">
        <f t="shared" si="2"/>
        <v>22924.574720000001</v>
      </c>
      <c r="D12" s="100">
        <f t="shared" si="0"/>
        <v>263632.60928000003</v>
      </c>
    </row>
    <row r="13" spans="1:4" x14ac:dyDescent="0.2">
      <c r="A13" s="9">
        <v>6</v>
      </c>
      <c r="B13" s="100">
        <f t="shared" si="1"/>
        <v>263632.60928000003</v>
      </c>
      <c r="C13" s="99">
        <f t="shared" si="2"/>
        <v>21090.608742400003</v>
      </c>
      <c r="D13" s="100">
        <f t="shared" si="0"/>
        <v>242542.00053760002</v>
      </c>
    </row>
    <row r="14" spans="1:4" x14ac:dyDescent="0.2">
      <c r="A14" s="9">
        <v>7</v>
      </c>
      <c r="B14" s="100">
        <f t="shared" si="1"/>
        <v>242542.00053760002</v>
      </c>
      <c r="C14" s="99">
        <f t="shared" si="2"/>
        <v>19403.360043008001</v>
      </c>
      <c r="D14" s="100">
        <f t="shared" si="0"/>
        <v>223138.64049459202</v>
      </c>
    </row>
    <row r="15" spans="1:4" x14ac:dyDescent="0.2">
      <c r="A15" s="9">
        <v>8</v>
      </c>
      <c r="B15" s="100">
        <f t="shared" si="1"/>
        <v>223138.64049459202</v>
      </c>
      <c r="C15" s="99">
        <f t="shared" si="2"/>
        <v>17851.091239567362</v>
      </c>
      <c r="D15" s="100">
        <f t="shared" si="0"/>
        <v>205287.54925502467</v>
      </c>
    </row>
    <row r="16" spans="1:4" x14ac:dyDescent="0.2">
      <c r="A16" s="9">
        <v>9</v>
      </c>
      <c r="B16" s="100">
        <f t="shared" si="1"/>
        <v>205287.54925502467</v>
      </c>
      <c r="C16" s="99">
        <f t="shared" si="2"/>
        <v>16423.003940401974</v>
      </c>
      <c r="D16" s="100">
        <f t="shared" si="0"/>
        <v>188864.54531462269</v>
      </c>
    </row>
    <row r="17" spans="1:4" x14ac:dyDescent="0.2">
      <c r="A17" s="9">
        <v>10</v>
      </c>
      <c r="B17" s="100">
        <f t="shared" si="1"/>
        <v>188864.54531462269</v>
      </c>
      <c r="C17" s="99">
        <f t="shared" si="2"/>
        <v>15109.163625169816</v>
      </c>
      <c r="D17" s="100">
        <f t="shared" si="0"/>
        <v>173755.38168945289</v>
      </c>
    </row>
    <row r="18" spans="1:4" x14ac:dyDescent="0.2">
      <c r="A18" s="9">
        <v>11</v>
      </c>
      <c r="B18" s="100">
        <f t="shared" si="1"/>
        <v>173755.38168945289</v>
      </c>
      <c r="C18" s="99">
        <f t="shared" si="2"/>
        <v>13900.430535156231</v>
      </c>
      <c r="D18" s="100">
        <f t="shared" si="0"/>
        <v>159854.95115429666</v>
      </c>
    </row>
    <row r="19" spans="1:4" x14ac:dyDescent="0.2">
      <c r="A19" s="9">
        <v>12</v>
      </c>
      <c r="B19" s="100">
        <f t="shared" si="1"/>
        <v>159854.95115429666</v>
      </c>
      <c r="C19" s="99">
        <f t="shared" si="2"/>
        <v>12788.396092343733</v>
      </c>
      <c r="D19" s="100">
        <f t="shared" si="0"/>
        <v>147066.55506195294</v>
      </c>
    </row>
    <row r="20" spans="1:4" x14ac:dyDescent="0.2">
      <c r="A20" s="9">
        <v>13</v>
      </c>
      <c r="B20" s="100">
        <f t="shared" si="1"/>
        <v>147066.55506195294</v>
      </c>
      <c r="C20" s="99">
        <f>IF(B20=0,0,IF(MIN(0.2,2/$B$2)&gt;1/($B$2+1-A20),MIN(0.2,2/$B$2)*B20,1/($B$2+1-A20)*B20))</f>
        <v>11765.324404956235</v>
      </c>
      <c r="D20" s="100">
        <f t="shared" si="0"/>
        <v>135301.23065699672</v>
      </c>
    </row>
    <row r="21" spans="1:4" x14ac:dyDescent="0.2">
      <c r="A21" s="9">
        <v>14</v>
      </c>
      <c r="B21" s="100">
        <f t="shared" si="1"/>
        <v>135301.23065699672</v>
      </c>
      <c r="C21" s="99">
        <f>IF(B21=0,0,IF(MIN(0.2,2/$B$2)&gt;1/($B$2+1-A21),MIN(0.2,2/$B$2)*B21,1/($B$2+1-A21)*B21))</f>
        <v>11275.102554749727</v>
      </c>
      <c r="D21" s="100">
        <f t="shared" si="0"/>
        <v>124026.12810224699</v>
      </c>
    </row>
    <row r="22" spans="1:4" x14ac:dyDescent="0.2">
      <c r="A22" s="9">
        <v>15</v>
      </c>
      <c r="B22" s="100">
        <f t="shared" si="1"/>
        <v>124026.12810224699</v>
      </c>
      <c r="C22" s="99">
        <f t="shared" ref="C22:C37" si="3">IF(B22=0,0,IF(MIN(0.2,2/$B$2)&gt;1/($B$2+1-A22),MIN(0.2,2/$B$2)*B22,1/($B$2+1-A22)*B22))</f>
        <v>11275.102554749727</v>
      </c>
      <c r="D22" s="100">
        <f t="shared" si="0"/>
        <v>112751.02554749727</v>
      </c>
    </row>
    <row r="23" spans="1:4" x14ac:dyDescent="0.2">
      <c r="A23" s="9">
        <v>16</v>
      </c>
      <c r="B23" s="100">
        <f t="shared" si="1"/>
        <v>112751.02554749727</v>
      </c>
      <c r="C23" s="99">
        <f t="shared" si="3"/>
        <v>11275.102554749727</v>
      </c>
      <c r="D23" s="100">
        <f t="shared" si="0"/>
        <v>101475.92299274754</v>
      </c>
    </row>
    <row r="24" spans="1:4" x14ac:dyDescent="0.2">
      <c r="A24" s="9">
        <v>17</v>
      </c>
      <c r="B24" s="100">
        <f t="shared" si="1"/>
        <v>101475.92299274754</v>
      </c>
      <c r="C24" s="99">
        <f t="shared" si="3"/>
        <v>11275.102554749727</v>
      </c>
      <c r="D24" s="100">
        <f t="shared" si="0"/>
        <v>90200.820437997812</v>
      </c>
    </row>
    <row r="25" spans="1:4" x14ac:dyDescent="0.2">
      <c r="A25" s="9">
        <v>18</v>
      </c>
      <c r="B25" s="100">
        <f t="shared" si="1"/>
        <v>90200.820437997812</v>
      </c>
      <c r="C25" s="99">
        <f t="shared" si="3"/>
        <v>11275.102554749727</v>
      </c>
      <c r="D25" s="100">
        <f t="shared" si="0"/>
        <v>78925.717883248086</v>
      </c>
    </row>
    <row r="26" spans="1:4" x14ac:dyDescent="0.2">
      <c r="A26" s="9">
        <v>19</v>
      </c>
      <c r="B26" s="100">
        <f t="shared" si="1"/>
        <v>78925.717883248086</v>
      </c>
      <c r="C26" s="99">
        <f t="shared" si="3"/>
        <v>11275.102554749727</v>
      </c>
      <c r="D26" s="100">
        <f t="shared" si="0"/>
        <v>67650.615328498359</v>
      </c>
    </row>
    <row r="27" spans="1:4" x14ac:dyDescent="0.2">
      <c r="A27" s="9">
        <v>20</v>
      </c>
      <c r="B27" s="100">
        <f t="shared" si="1"/>
        <v>67650.615328498359</v>
      </c>
      <c r="C27" s="99">
        <f t="shared" si="3"/>
        <v>11275.102554749727</v>
      </c>
      <c r="D27" s="100">
        <f t="shared" si="0"/>
        <v>56375.512773748633</v>
      </c>
    </row>
    <row r="28" spans="1:4" x14ac:dyDescent="0.2">
      <c r="A28" s="9">
        <v>21</v>
      </c>
      <c r="B28" s="100">
        <f t="shared" si="1"/>
        <v>56375.512773748633</v>
      </c>
      <c r="C28" s="99">
        <f t="shared" si="3"/>
        <v>11275.102554749727</v>
      </c>
      <c r="D28" s="100">
        <f t="shared" si="0"/>
        <v>45100.410218998906</v>
      </c>
    </row>
    <row r="29" spans="1:4" x14ac:dyDescent="0.2">
      <c r="A29" s="9">
        <v>22</v>
      </c>
      <c r="B29" s="100">
        <f t="shared" si="1"/>
        <v>45100.410218998906</v>
      </c>
      <c r="C29" s="99">
        <f t="shared" si="3"/>
        <v>11275.102554749727</v>
      </c>
      <c r="D29" s="100">
        <f t="shared" ref="D29:D38" si="4">B29-C29</f>
        <v>33825.30766424918</v>
      </c>
    </row>
    <row r="30" spans="1:4" x14ac:dyDescent="0.2">
      <c r="A30" s="9">
        <v>23</v>
      </c>
      <c r="B30" s="100">
        <f t="shared" si="1"/>
        <v>33825.30766424918</v>
      </c>
      <c r="C30" s="99">
        <f t="shared" si="3"/>
        <v>11275.102554749727</v>
      </c>
      <c r="D30" s="100">
        <f t="shared" si="4"/>
        <v>22550.205109499453</v>
      </c>
    </row>
    <row r="31" spans="1:4" x14ac:dyDescent="0.2">
      <c r="A31" s="9">
        <v>24</v>
      </c>
      <c r="B31" s="100">
        <f t="shared" si="1"/>
        <v>22550.205109499453</v>
      </c>
      <c r="C31" s="99">
        <f t="shared" si="3"/>
        <v>11275.102554749727</v>
      </c>
      <c r="D31" s="100">
        <f t="shared" si="4"/>
        <v>11275.102554749727</v>
      </c>
    </row>
    <row r="32" spans="1:4" x14ac:dyDescent="0.2">
      <c r="A32" s="9">
        <v>25</v>
      </c>
      <c r="B32" s="100">
        <f t="shared" si="1"/>
        <v>11275.102554749727</v>
      </c>
      <c r="C32" s="99">
        <f t="shared" si="3"/>
        <v>11275.102554749727</v>
      </c>
      <c r="D32" s="100">
        <f t="shared" si="4"/>
        <v>0</v>
      </c>
    </row>
    <row r="33" spans="1:4" x14ac:dyDescent="0.2">
      <c r="A33" s="9">
        <v>26</v>
      </c>
      <c r="B33" s="100">
        <f t="shared" si="1"/>
        <v>0</v>
      </c>
      <c r="C33" s="99">
        <f t="shared" si="3"/>
        <v>0</v>
      </c>
      <c r="D33" s="100">
        <f t="shared" si="4"/>
        <v>0</v>
      </c>
    </row>
    <row r="34" spans="1:4" x14ac:dyDescent="0.2">
      <c r="A34" s="9">
        <v>27</v>
      </c>
      <c r="B34" s="100">
        <f t="shared" si="1"/>
        <v>0</v>
      </c>
      <c r="C34" s="99">
        <f t="shared" si="3"/>
        <v>0</v>
      </c>
      <c r="D34" s="100">
        <f t="shared" si="4"/>
        <v>0</v>
      </c>
    </row>
    <row r="35" spans="1:4" x14ac:dyDescent="0.2">
      <c r="A35" s="9">
        <v>28</v>
      </c>
      <c r="B35" s="100">
        <f t="shared" si="1"/>
        <v>0</v>
      </c>
      <c r="C35" s="99">
        <f t="shared" si="3"/>
        <v>0</v>
      </c>
      <c r="D35" s="100">
        <f t="shared" si="4"/>
        <v>0</v>
      </c>
    </row>
    <row r="36" spans="1:4" x14ac:dyDescent="0.2">
      <c r="A36" s="9">
        <v>29</v>
      </c>
      <c r="B36" s="100">
        <f t="shared" si="1"/>
        <v>0</v>
      </c>
      <c r="C36" s="99">
        <f t="shared" si="3"/>
        <v>0</v>
      </c>
      <c r="D36" s="100">
        <f t="shared" si="4"/>
        <v>0</v>
      </c>
    </row>
    <row r="37" spans="1:4" x14ac:dyDescent="0.2">
      <c r="A37" s="9">
        <v>30</v>
      </c>
      <c r="B37" s="100">
        <f t="shared" si="1"/>
        <v>0</v>
      </c>
      <c r="C37" s="99">
        <f t="shared" si="3"/>
        <v>0</v>
      </c>
      <c r="D37" s="100">
        <f t="shared" si="4"/>
        <v>0</v>
      </c>
    </row>
    <row r="38" spans="1:4" x14ac:dyDescent="0.2">
      <c r="A38" s="9">
        <v>31</v>
      </c>
      <c r="B38" s="100">
        <f t="shared" si="1"/>
        <v>0</v>
      </c>
      <c r="C38" s="99">
        <f>IF(B38=0,0,IF(MIN(0.2,2/$B$2)&gt;1/($B$2+1-A38),MIN(0.2,2/$B$2)*B38,1/($B$2+1-A38)*B38))</f>
        <v>0</v>
      </c>
      <c r="D38" s="100">
        <f t="shared" si="4"/>
        <v>0</v>
      </c>
    </row>
    <row r="39" spans="1:4" x14ac:dyDescent="0.2">
      <c r="C39" s="99"/>
    </row>
    <row r="40" spans="1:4" x14ac:dyDescent="0.2">
      <c r="C40" s="99"/>
    </row>
    <row r="41" spans="1:4" x14ac:dyDescent="0.2">
      <c r="C41" s="99"/>
    </row>
    <row r="42" spans="1:4" x14ac:dyDescent="0.2">
      <c r="C42" s="99"/>
    </row>
    <row r="43" spans="1:4" x14ac:dyDescent="0.2">
      <c r="C43" s="99"/>
    </row>
  </sheetData>
  <phoneticPr fontId="6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horizontalDpi="4294967292" verticalDpi="300" r:id="rId1"/>
  <headerFooter alignWithMargins="0">
    <oddHeader>&amp;C&amp;F        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workbookViewId="0">
      <selection activeCell="C3" sqref="C3"/>
    </sheetView>
  </sheetViews>
  <sheetFormatPr baseColWidth="10" defaultRowHeight="12.75" x14ac:dyDescent="0.2"/>
  <cols>
    <col min="1" max="1" width="5.7109375" style="1" customWidth="1"/>
    <col min="2" max="2" width="19.5703125" style="2" customWidth="1"/>
    <col min="3" max="3" width="19" style="1" customWidth="1"/>
    <col min="4" max="4" width="18.42578125" style="2" customWidth="1"/>
    <col min="5" max="5" width="8" style="1" customWidth="1"/>
    <col min="6" max="6" width="14.42578125" style="1" customWidth="1"/>
    <col min="7" max="7" width="14.28515625" style="1" customWidth="1"/>
    <col min="8" max="16384" width="11.42578125" style="1"/>
  </cols>
  <sheetData>
    <row r="1" spans="1:8" x14ac:dyDescent="0.2">
      <c r="A1" s="35" t="s">
        <v>37</v>
      </c>
      <c r="B1" s="15"/>
      <c r="C1" s="5"/>
      <c r="D1" s="15"/>
      <c r="E1" s="5"/>
      <c r="F1" s="5"/>
      <c r="G1" s="5"/>
      <c r="H1" s="5"/>
    </row>
    <row r="2" spans="1:8" ht="15.75" x14ac:dyDescent="0.25">
      <c r="A2" s="6"/>
      <c r="B2" s="36"/>
      <c r="C2" s="9"/>
      <c r="D2" s="66"/>
      <c r="E2" s="5"/>
      <c r="F2" s="5"/>
      <c r="G2" s="5"/>
      <c r="H2" s="5"/>
    </row>
    <row r="3" spans="1:8" x14ac:dyDescent="0.2">
      <c r="A3" s="7"/>
      <c r="B3" s="67" t="s">
        <v>1</v>
      </c>
      <c r="C3" s="17">
        <v>15000</v>
      </c>
      <c r="D3" s="36"/>
      <c r="E3" s="5"/>
      <c r="F3" s="5"/>
      <c r="G3" s="5"/>
      <c r="H3" s="5"/>
    </row>
    <row r="4" spans="1:8" x14ac:dyDescent="0.2">
      <c r="A4" s="7"/>
      <c r="B4" s="67" t="s">
        <v>38</v>
      </c>
      <c r="C4" s="29">
        <v>7</v>
      </c>
      <c r="D4" s="36"/>
      <c r="E4" s="5"/>
      <c r="F4" s="5"/>
      <c r="G4" s="5"/>
      <c r="H4" s="5"/>
    </row>
    <row r="5" spans="1:8" x14ac:dyDescent="0.2">
      <c r="A5" s="7"/>
      <c r="B5" s="67" t="s">
        <v>3</v>
      </c>
      <c r="C5" s="90">
        <v>0</v>
      </c>
      <c r="D5" s="36"/>
      <c r="E5" s="5"/>
      <c r="F5" s="5"/>
      <c r="G5" s="5"/>
      <c r="H5" s="5"/>
    </row>
    <row r="6" spans="1:8" x14ac:dyDescent="0.2">
      <c r="A6" s="7"/>
      <c r="B6" s="67" t="s">
        <v>4</v>
      </c>
      <c r="C6" s="30">
        <v>0.5</v>
      </c>
      <c r="D6" s="36"/>
      <c r="E6" s="5"/>
      <c r="F6" s="5"/>
      <c r="G6" s="5"/>
      <c r="H6" s="5"/>
    </row>
    <row r="7" spans="1:8" x14ac:dyDescent="0.2">
      <c r="A7" s="7"/>
      <c r="B7" s="115" t="s">
        <v>5</v>
      </c>
      <c r="C7" s="84">
        <v>0.1</v>
      </c>
      <c r="D7" s="36"/>
      <c r="E7" s="5"/>
      <c r="F7" s="5"/>
      <c r="G7" s="5"/>
      <c r="H7" s="5"/>
    </row>
    <row r="8" spans="1:8" x14ac:dyDescent="0.2">
      <c r="A8" s="4" t="s">
        <v>50</v>
      </c>
      <c r="B8" s="67"/>
      <c r="C8" s="5"/>
      <c r="D8" s="15"/>
      <c r="E8" s="5"/>
      <c r="F8" s="5"/>
      <c r="G8" s="5"/>
      <c r="H8" s="5"/>
    </row>
    <row r="9" spans="1:8" x14ac:dyDescent="0.2">
      <c r="A9" s="7" t="s">
        <v>41</v>
      </c>
      <c r="B9" s="116"/>
      <c r="C9" s="5"/>
      <c r="D9" s="68">
        <f>MAX(INT(C4+1-100/D10+1),1)</f>
        <v>4</v>
      </c>
      <c r="E9" s="7" t="s">
        <v>42</v>
      </c>
      <c r="F9" s="5"/>
      <c r="G9" s="5"/>
      <c r="H9" s="5"/>
    </row>
    <row r="10" spans="1:8" x14ac:dyDescent="0.2">
      <c r="A10" s="7" t="s">
        <v>66</v>
      </c>
      <c r="B10" s="116"/>
      <c r="C10" s="9"/>
      <c r="D10" s="69">
        <f>MIN(20,2*(C3-C5)/C4*100/C3)</f>
        <v>20</v>
      </c>
      <c r="E10" s="7" t="s">
        <v>67</v>
      </c>
      <c r="F10" s="5"/>
      <c r="G10" s="5"/>
      <c r="H10" s="5"/>
    </row>
    <row r="11" spans="1:8" ht="39" customHeight="1" x14ac:dyDescent="0.2">
      <c r="A11" s="11" t="s">
        <v>6</v>
      </c>
      <c r="B11" s="81" t="s">
        <v>7</v>
      </c>
      <c r="C11" s="81" t="s">
        <v>44</v>
      </c>
      <c r="D11" s="81" t="s">
        <v>9</v>
      </c>
      <c r="E11" s="5"/>
      <c r="F11" s="82" t="s">
        <v>68</v>
      </c>
      <c r="G11" s="13" t="s">
        <v>69</v>
      </c>
      <c r="H11" s="5"/>
    </row>
    <row r="12" spans="1:8" x14ac:dyDescent="0.2">
      <c r="A12" s="5">
        <v>1</v>
      </c>
      <c r="B12" s="71">
        <f>C3</f>
        <v>15000</v>
      </c>
      <c r="C12" s="71">
        <f>IF(D9=1,B12/C4,IF($D$10&gt;100/($C$4-A12+1),B12*$D$10/100,B12))</f>
        <v>3000</v>
      </c>
      <c r="D12" s="71">
        <f>(B12-C12)</f>
        <v>12000</v>
      </c>
      <c r="E12" s="5"/>
      <c r="F12" s="15">
        <f t="shared" ref="F12:F55" si="0">IF(A12="","",C12*$C$6)</f>
        <v>1500</v>
      </c>
      <c r="G12" s="83">
        <f>NPV(C7,F12:F92)</f>
        <v>5362.9382633323221</v>
      </c>
      <c r="H12" s="5"/>
    </row>
    <row r="13" spans="1:8" x14ac:dyDescent="0.2">
      <c r="A13" s="5">
        <f t="shared" ref="A13:A44" si="1">IF(A12="","",IF(A12+1&gt;$C$4,"",A12+1))</f>
        <v>2</v>
      </c>
      <c r="B13" s="71">
        <f t="shared" ref="B13:B44" si="2">IF(A13="","",D12)</f>
        <v>12000</v>
      </c>
      <c r="C13" s="71">
        <f t="shared" ref="C13:C44" si="3">IF(A13="","",IF(B13-IF(A13="","",IF($D$10&gt;100/($C$4-A13+1),B13*$D$10/100,(B13-$C$5)/($C$4-A13+1)))&lt;$C$5,B13-$C$5,IF(A13="","",IF($D$10&gt;100/($C$4-A13+1),B13*$D$10/100,(B13-$C$5)/($C$4-A13+1)))))</f>
        <v>2400</v>
      </c>
      <c r="D13" s="71">
        <f t="shared" ref="D13:D44" si="4">IF(A13="","",B13-C13)</f>
        <v>9600</v>
      </c>
      <c r="E13" s="5"/>
      <c r="F13" s="15">
        <f t="shared" si="0"/>
        <v>1200</v>
      </c>
      <c r="G13" s="5"/>
      <c r="H13" s="5"/>
    </row>
    <row r="14" spans="1:8" x14ac:dyDescent="0.2">
      <c r="A14" s="5">
        <f t="shared" si="1"/>
        <v>3</v>
      </c>
      <c r="B14" s="71">
        <f t="shared" si="2"/>
        <v>9600</v>
      </c>
      <c r="C14" s="71">
        <f t="shared" si="3"/>
        <v>1920</v>
      </c>
      <c r="D14" s="71">
        <f t="shared" si="4"/>
        <v>7680</v>
      </c>
      <c r="E14" s="5"/>
      <c r="F14" s="15">
        <f t="shared" si="0"/>
        <v>960</v>
      </c>
      <c r="G14" s="5"/>
      <c r="H14" s="5"/>
    </row>
    <row r="15" spans="1:8" x14ac:dyDescent="0.2">
      <c r="A15" s="5">
        <f t="shared" si="1"/>
        <v>4</v>
      </c>
      <c r="B15" s="71">
        <f t="shared" si="2"/>
        <v>7680</v>
      </c>
      <c r="C15" s="71">
        <f t="shared" si="3"/>
        <v>1920</v>
      </c>
      <c r="D15" s="71">
        <f t="shared" si="4"/>
        <v>5760</v>
      </c>
      <c r="E15" s="5"/>
      <c r="F15" s="15">
        <f t="shared" si="0"/>
        <v>960</v>
      </c>
      <c r="G15" s="5"/>
      <c r="H15" s="5"/>
    </row>
    <row r="16" spans="1:8" x14ac:dyDescent="0.2">
      <c r="A16" s="5">
        <f t="shared" si="1"/>
        <v>5</v>
      </c>
      <c r="B16" s="71">
        <f t="shared" si="2"/>
        <v>5760</v>
      </c>
      <c r="C16" s="71">
        <f t="shared" si="3"/>
        <v>1920</v>
      </c>
      <c r="D16" s="71">
        <f t="shared" si="4"/>
        <v>3840</v>
      </c>
      <c r="E16" s="5"/>
      <c r="F16" s="15">
        <f t="shared" si="0"/>
        <v>960</v>
      </c>
      <c r="G16" s="5"/>
      <c r="H16" s="5"/>
    </row>
    <row r="17" spans="1:8" x14ac:dyDescent="0.2">
      <c r="A17" s="5">
        <f t="shared" si="1"/>
        <v>6</v>
      </c>
      <c r="B17" s="71">
        <f t="shared" si="2"/>
        <v>3840</v>
      </c>
      <c r="C17" s="71">
        <f t="shared" si="3"/>
        <v>1920</v>
      </c>
      <c r="D17" s="71">
        <f t="shared" si="4"/>
        <v>1920</v>
      </c>
      <c r="E17" s="5"/>
      <c r="F17" s="15">
        <f t="shared" si="0"/>
        <v>960</v>
      </c>
      <c r="G17" s="5"/>
      <c r="H17" s="5"/>
    </row>
    <row r="18" spans="1:8" x14ac:dyDescent="0.2">
      <c r="A18" s="5">
        <f t="shared" si="1"/>
        <v>7</v>
      </c>
      <c r="B18" s="71">
        <f t="shared" si="2"/>
        <v>1920</v>
      </c>
      <c r="C18" s="71">
        <f t="shared" si="3"/>
        <v>1920</v>
      </c>
      <c r="D18" s="71">
        <f t="shared" si="4"/>
        <v>0</v>
      </c>
      <c r="E18" s="5"/>
      <c r="F18" s="15">
        <f t="shared" si="0"/>
        <v>960</v>
      </c>
      <c r="G18" s="5"/>
      <c r="H18" s="5"/>
    </row>
    <row r="19" spans="1:8" x14ac:dyDescent="0.2">
      <c r="A19" s="5" t="str">
        <f t="shared" si="1"/>
        <v/>
      </c>
      <c r="B19" s="71" t="str">
        <f t="shared" si="2"/>
        <v/>
      </c>
      <c r="C19" s="71" t="str">
        <f t="shared" si="3"/>
        <v/>
      </c>
      <c r="D19" s="71" t="str">
        <f t="shared" si="4"/>
        <v/>
      </c>
      <c r="E19" s="5"/>
      <c r="F19" s="15" t="str">
        <f t="shared" si="0"/>
        <v/>
      </c>
      <c r="G19" s="5"/>
      <c r="H19" s="5"/>
    </row>
    <row r="20" spans="1:8" x14ac:dyDescent="0.2">
      <c r="A20" s="5" t="str">
        <f t="shared" si="1"/>
        <v/>
      </c>
      <c r="B20" s="71" t="str">
        <f t="shared" si="2"/>
        <v/>
      </c>
      <c r="C20" s="71" t="str">
        <f t="shared" si="3"/>
        <v/>
      </c>
      <c r="D20" s="71" t="str">
        <f t="shared" si="4"/>
        <v/>
      </c>
      <c r="E20" s="5"/>
      <c r="F20" s="15" t="str">
        <f t="shared" si="0"/>
        <v/>
      </c>
      <c r="G20" s="5"/>
      <c r="H20" s="5"/>
    </row>
    <row r="21" spans="1:8" x14ac:dyDescent="0.2">
      <c r="A21" s="5" t="str">
        <f t="shared" si="1"/>
        <v/>
      </c>
      <c r="B21" s="71" t="str">
        <f t="shared" si="2"/>
        <v/>
      </c>
      <c r="C21" s="71" t="str">
        <f t="shared" si="3"/>
        <v/>
      </c>
      <c r="D21" s="71" t="str">
        <f t="shared" si="4"/>
        <v/>
      </c>
      <c r="E21" s="5"/>
      <c r="F21" s="15" t="str">
        <f t="shared" si="0"/>
        <v/>
      </c>
      <c r="G21" s="5"/>
      <c r="H21" s="5"/>
    </row>
    <row r="22" spans="1:8" x14ac:dyDescent="0.2">
      <c r="A22" s="5" t="str">
        <f t="shared" si="1"/>
        <v/>
      </c>
      <c r="B22" s="71" t="str">
        <f t="shared" si="2"/>
        <v/>
      </c>
      <c r="C22" s="71" t="str">
        <f t="shared" si="3"/>
        <v/>
      </c>
      <c r="D22" s="71" t="str">
        <f t="shared" si="4"/>
        <v/>
      </c>
      <c r="E22" s="5"/>
      <c r="F22" s="15" t="str">
        <f t="shared" si="0"/>
        <v/>
      </c>
      <c r="G22" s="5"/>
      <c r="H22" s="5"/>
    </row>
    <row r="23" spans="1:8" x14ac:dyDescent="0.2">
      <c r="A23" s="5" t="str">
        <f t="shared" si="1"/>
        <v/>
      </c>
      <c r="B23" s="71" t="str">
        <f t="shared" si="2"/>
        <v/>
      </c>
      <c r="C23" s="71" t="str">
        <f t="shared" si="3"/>
        <v/>
      </c>
      <c r="D23" s="71" t="str">
        <f t="shared" si="4"/>
        <v/>
      </c>
      <c r="E23" s="5"/>
      <c r="F23" s="15" t="str">
        <f t="shared" si="0"/>
        <v/>
      </c>
      <c r="G23" s="5"/>
      <c r="H23" s="5"/>
    </row>
    <row r="24" spans="1:8" x14ac:dyDescent="0.2">
      <c r="A24" s="5" t="str">
        <f t="shared" si="1"/>
        <v/>
      </c>
      <c r="B24" s="71" t="str">
        <f t="shared" si="2"/>
        <v/>
      </c>
      <c r="C24" s="71" t="str">
        <f t="shared" si="3"/>
        <v/>
      </c>
      <c r="D24" s="71" t="str">
        <f t="shared" si="4"/>
        <v/>
      </c>
      <c r="E24" s="5"/>
      <c r="F24" s="15" t="str">
        <f t="shared" si="0"/>
        <v/>
      </c>
      <c r="G24" s="5"/>
      <c r="H24" s="5"/>
    </row>
    <row r="25" spans="1:8" x14ac:dyDescent="0.2">
      <c r="A25" s="1" t="str">
        <f t="shared" si="1"/>
        <v/>
      </c>
      <c r="B25" s="3" t="str">
        <f t="shared" si="2"/>
        <v/>
      </c>
      <c r="C25" s="3" t="str">
        <f t="shared" si="3"/>
        <v/>
      </c>
      <c r="D25" s="3" t="str">
        <f t="shared" si="4"/>
        <v/>
      </c>
      <c r="F25" s="2" t="str">
        <f t="shared" si="0"/>
        <v/>
      </c>
    </row>
    <row r="26" spans="1:8" x14ac:dyDescent="0.2">
      <c r="A26" s="1" t="str">
        <f t="shared" si="1"/>
        <v/>
      </c>
      <c r="B26" s="3" t="str">
        <f t="shared" si="2"/>
        <v/>
      </c>
      <c r="C26" s="3" t="str">
        <f t="shared" si="3"/>
        <v/>
      </c>
      <c r="D26" s="3" t="str">
        <f t="shared" si="4"/>
        <v/>
      </c>
      <c r="F26" s="2" t="str">
        <f t="shared" si="0"/>
        <v/>
      </c>
    </row>
    <row r="27" spans="1:8" x14ac:dyDescent="0.2">
      <c r="A27" s="1" t="str">
        <f t="shared" si="1"/>
        <v/>
      </c>
      <c r="B27" s="3" t="str">
        <f t="shared" si="2"/>
        <v/>
      </c>
      <c r="C27" s="3" t="str">
        <f t="shared" si="3"/>
        <v/>
      </c>
      <c r="D27" s="3" t="str">
        <f t="shared" si="4"/>
        <v/>
      </c>
      <c r="F27" s="2" t="str">
        <f t="shared" si="0"/>
        <v/>
      </c>
    </row>
    <row r="28" spans="1:8" x14ac:dyDescent="0.2">
      <c r="A28" s="1" t="str">
        <f t="shared" si="1"/>
        <v/>
      </c>
      <c r="B28" s="3" t="str">
        <f t="shared" si="2"/>
        <v/>
      </c>
      <c r="C28" s="3" t="str">
        <f t="shared" si="3"/>
        <v/>
      </c>
      <c r="D28" s="3" t="str">
        <f t="shared" si="4"/>
        <v/>
      </c>
      <c r="F28" s="2" t="str">
        <f t="shared" si="0"/>
        <v/>
      </c>
    </row>
    <row r="29" spans="1:8" x14ac:dyDescent="0.2">
      <c r="A29" s="1" t="str">
        <f t="shared" si="1"/>
        <v/>
      </c>
      <c r="B29" s="3" t="str">
        <f t="shared" si="2"/>
        <v/>
      </c>
      <c r="C29" s="3" t="str">
        <f t="shared" si="3"/>
        <v/>
      </c>
      <c r="D29" s="3" t="str">
        <f t="shared" si="4"/>
        <v/>
      </c>
      <c r="F29" s="2" t="str">
        <f t="shared" si="0"/>
        <v/>
      </c>
    </row>
    <row r="30" spans="1:8" x14ac:dyDescent="0.2">
      <c r="A30" s="1" t="str">
        <f t="shared" si="1"/>
        <v/>
      </c>
      <c r="B30" s="3" t="str">
        <f t="shared" si="2"/>
        <v/>
      </c>
      <c r="C30" s="3" t="str">
        <f t="shared" si="3"/>
        <v/>
      </c>
      <c r="D30" s="3" t="str">
        <f t="shared" si="4"/>
        <v/>
      </c>
      <c r="F30" s="2" t="str">
        <f t="shared" si="0"/>
        <v/>
      </c>
    </row>
    <row r="31" spans="1:8" x14ac:dyDescent="0.2">
      <c r="A31" s="1" t="str">
        <f t="shared" si="1"/>
        <v/>
      </c>
      <c r="B31" s="3" t="str">
        <f t="shared" si="2"/>
        <v/>
      </c>
      <c r="C31" s="3" t="str">
        <f t="shared" si="3"/>
        <v/>
      </c>
      <c r="D31" s="3" t="str">
        <f t="shared" si="4"/>
        <v/>
      </c>
      <c r="F31" s="2" t="str">
        <f t="shared" si="0"/>
        <v/>
      </c>
    </row>
    <row r="32" spans="1:8" x14ac:dyDescent="0.2">
      <c r="A32" s="1" t="str">
        <f t="shared" si="1"/>
        <v/>
      </c>
      <c r="B32" s="3" t="str">
        <f t="shared" si="2"/>
        <v/>
      </c>
      <c r="C32" s="3" t="str">
        <f t="shared" si="3"/>
        <v/>
      </c>
      <c r="D32" s="3" t="str">
        <f t="shared" si="4"/>
        <v/>
      </c>
      <c r="F32" s="2" t="str">
        <f t="shared" si="0"/>
        <v/>
      </c>
    </row>
    <row r="33" spans="1:6" x14ac:dyDescent="0.2">
      <c r="A33" s="1" t="str">
        <f t="shared" si="1"/>
        <v/>
      </c>
      <c r="B33" s="3" t="str">
        <f t="shared" si="2"/>
        <v/>
      </c>
      <c r="C33" s="3" t="str">
        <f t="shared" si="3"/>
        <v/>
      </c>
      <c r="D33" s="3" t="str">
        <f t="shared" si="4"/>
        <v/>
      </c>
      <c r="F33" s="2" t="str">
        <f t="shared" si="0"/>
        <v/>
      </c>
    </row>
    <row r="34" spans="1:6" x14ac:dyDescent="0.2">
      <c r="A34" s="1" t="str">
        <f t="shared" si="1"/>
        <v/>
      </c>
      <c r="B34" s="3" t="str">
        <f t="shared" si="2"/>
        <v/>
      </c>
      <c r="C34" s="3" t="str">
        <f t="shared" si="3"/>
        <v/>
      </c>
      <c r="D34" s="3" t="str">
        <f t="shared" si="4"/>
        <v/>
      </c>
      <c r="F34" s="2" t="str">
        <f t="shared" si="0"/>
        <v/>
      </c>
    </row>
    <row r="35" spans="1:6" x14ac:dyDescent="0.2">
      <c r="A35" s="1" t="str">
        <f t="shared" si="1"/>
        <v/>
      </c>
      <c r="B35" s="3" t="str">
        <f t="shared" si="2"/>
        <v/>
      </c>
      <c r="C35" s="3" t="str">
        <f t="shared" si="3"/>
        <v/>
      </c>
      <c r="D35" s="3" t="str">
        <f t="shared" si="4"/>
        <v/>
      </c>
      <c r="F35" s="2" t="str">
        <f t="shared" si="0"/>
        <v/>
      </c>
    </row>
    <row r="36" spans="1:6" x14ac:dyDescent="0.2">
      <c r="A36" s="1" t="str">
        <f t="shared" si="1"/>
        <v/>
      </c>
      <c r="B36" s="3" t="str">
        <f t="shared" si="2"/>
        <v/>
      </c>
      <c r="C36" s="3" t="str">
        <f t="shared" si="3"/>
        <v/>
      </c>
      <c r="D36" s="3" t="str">
        <f t="shared" si="4"/>
        <v/>
      </c>
      <c r="F36" s="2" t="str">
        <f t="shared" si="0"/>
        <v/>
      </c>
    </row>
    <row r="37" spans="1:6" x14ac:dyDescent="0.2">
      <c r="A37" s="1" t="str">
        <f t="shared" si="1"/>
        <v/>
      </c>
      <c r="B37" s="3" t="str">
        <f t="shared" si="2"/>
        <v/>
      </c>
      <c r="C37" s="3" t="str">
        <f t="shared" si="3"/>
        <v/>
      </c>
      <c r="D37" s="3" t="str">
        <f t="shared" si="4"/>
        <v/>
      </c>
      <c r="F37" s="2" t="str">
        <f t="shared" si="0"/>
        <v/>
      </c>
    </row>
    <row r="38" spans="1:6" x14ac:dyDescent="0.2">
      <c r="A38" s="1" t="str">
        <f t="shared" si="1"/>
        <v/>
      </c>
      <c r="B38" s="3" t="str">
        <f t="shared" si="2"/>
        <v/>
      </c>
      <c r="C38" s="3" t="str">
        <f t="shared" si="3"/>
        <v/>
      </c>
      <c r="D38" s="3" t="str">
        <f t="shared" si="4"/>
        <v/>
      </c>
      <c r="F38" s="2" t="str">
        <f t="shared" si="0"/>
        <v/>
      </c>
    </row>
    <row r="39" spans="1:6" x14ac:dyDescent="0.2">
      <c r="A39" s="1" t="str">
        <f t="shared" si="1"/>
        <v/>
      </c>
      <c r="B39" s="3" t="str">
        <f t="shared" si="2"/>
        <v/>
      </c>
      <c r="C39" s="3" t="str">
        <f t="shared" si="3"/>
        <v/>
      </c>
      <c r="D39" s="3" t="str">
        <f t="shared" si="4"/>
        <v/>
      </c>
      <c r="F39" s="2" t="str">
        <f t="shared" si="0"/>
        <v/>
      </c>
    </row>
    <row r="40" spans="1:6" x14ac:dyDescent="0.2">
      <c r="A40" s="1" t="str">
        <f t="shared" si="1"/>
        <v/>
      </c>
      <c r="B40" s="3" t="str">
        <f t="shared" si="2"/>
        <v/>
      </c>
      <c r="C40" s="3" t="str">
        <f t="shared" si="3"/>
        <v/>
      </c>
      <c r="D40" s="3" t="str">
        <f t="shared" si="4"/>
        <v/>
      </c>
      <c r="F40" s="2" t="str">
        <f t="shared" si="0"/>
        <v/>
      </c>
    </row>
    <row r="41" spans="1:6" x14ac:dyDescent="0.2">
      <c r="A41" s="1" t="str">
        <f t="shared" si="1"/>
        <v/>
      </c>
      <c r="B41" s="3" t="str">
        <f t="shared" si="2"/>
        <v/>
      </c>
      <c r="C41" s="3" t="str">
        <f t="shared" si="3"/>
        <v/>
      </c>
      <c r="D41" s="3" t="str">
        <f t="shared" si="4"/>
        <v/>
      </c>
      <c r="F41" s="2" t="str">
        <f t="shared" si="0"/>
        <v/>
      </c>
    </row>
    <row r="42" spans="1:6" x14ac:dyDescent="0.2">
      <c r="A42" s="1" t="str">
        <f t="shared" si="1"/>
        <v/>
      </c>
      <c r="B42" s="3" t="str">
        <f t="shared" si="2"/>
        <v/>
      </c>
      <c r="C42" s="3" t="str">
        <f t="shared" si="3"/>
        <v/>
      </c>
      <c r="D42" s="3" t="str">
        <f t="shared" si="4"/>
        <v/>
      </c>
      <c r="F42" s="2" t="str">
        <f t="shared" si="0"/>
        <v/>
      </c>
    </row>
    <row r="43" spans="1:6" x14ac:dyDescent="0.2">
      <c r="A43" s="1" t="str">
        <f t="shared" si="1"/>
        <v/>
      </c>
      <c r="B43" s="3" t="str">
        <f t="shared" si="2"/>
        <v/>
      </c>
      <c r="C43" s="3" t="str">
        <f t="shared" si="3"/>
        <v/>
      </c>
      <c r="D43" s="3" t="str">
        <f t="shared" si="4"/>
        <v/>
      </c>
      <c r="F43" s="2" t="str">
        <f t="shared" si="0"/>
        <v/>
      </c>
    </row>
    <row r="44" spans="1:6" x14ac:dyDescent="0.2">
      <c r="A44" s="1" t="str">
        <f t="shared" si="1"/>
        <v/>
      </c>
      <c r="B44" s="3" t="str">
        <f t="shared" si="2"/>
        <v/>
      </c>
      <c r="C44" s="3" t="str">
        <f t="shared" si="3"/>
        <v/>
      </c>
      <c r="D44" s="3" t="str">
        <f t="shared" si="4"/>
        <v/>
      </c>
      <c r="F44" s="2" t="str">
        <f t="shared" si="0"/>
        <v/>
      </c>
    </row>
    <row r="45" spans="1:6" x14ac:dyDescent="0.2">
      <c r="A45" s="1" t="str">
        <f t="shared" ref="A45:A76" si="5">IF(A44="","",IF(A44+1&gt;$C$4,"",A44+1))</f>
        <v/>
      </c>
      <c r="B45" s="3" t="str">
        <f t="shared" ref="B45:B76" si="6">IF(A45="","",D44)</f>
        <v/>
      </c>
      <c r="C45" s="3" t="str">
        <f t="shared" ref="C45:C76" si="7">IF(A45="","",IF(B45-IF(A45="","",IF($D$10&gt;100/($C$4-A45+1),B45*$D$10/100,(B45-$C$5)/($C$4-A45+1)))&lt;$C$5,B45-$C$5,IF(A45="","",IF($D$10&gt;100/($C$4-A45+1),B45*$D$10/100,(B45-$C$5)/($C$4-A45+1)))))</f>
        <v/>
      </c>
      <c r="D45" s="3" t="str">
        <f t="shared" ref="D45:D76" si="8">IF(A45="","",B45-C45)</f>
        <v/>
      </c>
      <c r="F45" s="2" t="str">
        <f t="shared" si="0"/>
        <v/>
      </c>
    </row>
    <row r="46" spans="1:6" x14ac:dyDescent="0.2">
      <c r="A46" s="1" t="str">
        <f t="shared" si="5"/>
        <v/>
      </c>
      <c r="B46" s="3" t="str">
        <f t="shared" si="6"/>
        <v/>
      </c>
      <c r="C46" s="3" t="str">
        <f t="shared" si="7"/>
        <v/>
      </c>
      <c r="D46" s="3" t="str">
        <f t="shared" si="8"/>
        <v/>
      </c>
      <c r="F46" s="2" t="str">
        <f t="shared" si="0"/>
        <v/>
      </c>
    </row>
    <row r="47" spans="1:6" x14ac:dyDescent="0.2">
      <c r="A47" s="1" t="str">
        <f t="shared" si="5"/>
        <v/>
      </c>
      <c r="B47" s="3" t="str">
        <f t="shared" si="6"/>
        <v/>
      </c>
      <c r="C47" s="3" t="str">
        <f t="shared" si="7"/>
        <v/>
      </c>
      <c r="D47" s="3" t="str">
        <f t="shared" si="8"/>
        <v/>
      </c>
      <c r="F47" s="2" t="str">
        <f t="shared" si="0"/>
        <v/>
      </c>
    </row>
    <row r="48" spans="1:6" x14ac:dyDescent="0.2">
      <c r="A48" s="1" t="str">
        <f t="shared" si="5"/>
        <v/>
      </c>
      <c r="B48" s="3" t="str">
        <f t="shared" si="6"/>
        <v/>
      </c>
      <c r="C48" s="3" t="str">
        <f t="shared" si="7"/>
        <v/>
      </c>
      <c r="D48" s="3" t="str">
        <f t="shared" si="8"/>
        <v/>
      </c>
      <c r="F48" s="2" t="str">
        <f t="shared" si="0"/>
        <v/>
      </c>
    </row>
    <row r="49" spans="1:6" x14ac:dyDescent="0.2">
      <c r="A49" s="1" t="str">
        <f t="shared" si="5"/>
        <v/>
      </c>
      <c r="B49" s="3" t="str">
        <f t="shared" si="6"/>
        <v/>
      </c>
      <c r="C49" s="3" t="str">
        <f t="shared" si="7"/>
        <v/>
      </c>
      <c r="D49" s="3" t="str">
        <f t="shared" si="8"/>
        <v/>
      </c>
      <c r="F49" s="2" t="str">
        <f t="shared" si="0"/>
        <v/>
      </c>
    </row>
    <row r="50" spans="1:6" x14ac:dyDescent="0.2">
      <c r="A50" s="1" t="str">
        <f t="shared" si="5"/>
        <v/>
      </c>
      <c r="B50" s="3" t="str">
        <f t="shared" si="6"/>
        <v/>
      </c>
      <c r="C50" s="3" t="str">
        <f t="shared" si="7"/>
        <v/>
      </c>
      <c r="D50" s="3" t="str">
        <f t="shared" si="8"/>
        <v/>
      </c>
      <c r="F50" s="2" t="str">
        <f t="shared" si="0"/>
        <v/>
      </c>
    </row>
    <row r="51" spans="1:6" x14ac:dyDescent="0.2">
      <c r="A51" s="1" t="str">
        <f t="shared" si="5"/>
        <v/>
      </c>
      <c r="B51" s="3" t="str">
        <f t="shared" si="6"/>
        <v/>
      </c>
      <c r="C51" s="3" t="str">
        <f t="shared" si="7"/>
        <v/>
      </c>
      <c r="D51" s="3" t="str">
        <f t="shared" si="8"/>
        <v/>
      </c>
      <c r="F51" s="2" t="str">
        <f t="shared" si="0"/>
        <v/>
      </c>
    </row>
    <row r="52" spans="1:6" x14ac:dyDescent="0.2">
      <c r="A52" s="1" t="str">
        <f t="shared" si="5"/>
        <v/>
      </c>
      <c r="B52" s="3" t="str">
        <f t="shared" si="6"/>
        <v/>
      </c>
      <c r="C52" s="3" t="str">
        <f t="shared" si="7"/>
        <v/>
      </c>
      <c r="D52" s="3" t="str">
        <f t="shared" si="8"/>
        <v/>
      </c>
      <c r="F52" s="2" t="str">
        <f t="shared" si="0"/>
        <v/>
      </c>
    </row>
    <row r="53" spans="1:6" x14ac:dyDescent="0.2">
      <c r="A53" s="1" t="str">
        <f t="shared" si="5"/>
        <v/>
      </c>
      <c r="B53" s="3" t="str">
        <f t="shared" si="6"/>
        <v/>
      </c>
      <c r="C53" s="3" t="str">
        <f t="shared" si="7"/>
        <v/>
      </c>
      <c r="D53" s="3" t="str">
        <f t="shared" si="8"/>
        <v/>
      </c>
      <c r="F53" s="2" t="str">
        <f t="shared" si="0"/>
        <v/>
      </c>
    </row>
    <row r="54" spans="1:6" x14ac:dyDescent="0.2">
      <c r="A54" s="1" t="str">
        <f t="shared" si="5"/>
        <v/>
      </c>
      <c r="B54" s="3" t="str">
        <f t="shared" si="6"/>
        <v/>
      </c>
      <c r="C54" s="3" t="str">
        <f t="shared" si="7"/>
        <v/>
      </c>
      <c r="D54" s="3" t="str">
        <f t="shared" si="8"/>
        <v/>
      </c>
      <c r="F54" s="2" t="str">
        <f t="shared" si="0"/>
        <v/>
      </c>
    </row>
    <row r="55" spans="1:6" x14ac:dyDescent="0.2">
      <c r="A55" s="1" t="str">
        <f t="shared" si="5"/>
        <v/>
      </c>
      <c r="B55" s="3" t="str">
        <f t="shared" si="6"/>
        <v/>
      </c>
      <c r="C55" s="3" t="str">
        <f t="shared" si="7"/>
        <v/>
      </c>
      <c r="D55" s="3" t="str">
        <f t="shared" si="8"/>
        <v/>
      </c>
      <c r="F55" s="2" t="str">
        <f t="shared" si="0"/>
        <v/>
      </c>
    </row>
    <row r="56" spans="1:6" x14ac:dyDescent="0.2">
      <c r="A56" s="1" t="str">
        <f t="shared" si="5"/>
        <v/>
      </c>
      <c r="B56" s="3" t="str">
        <f t="shared" si="6"/>
        <v/>
      </c>
      <c r="C56" s="3" t="str">
        <f t="shared" si="7"/>
        <v/>
      </c>
      <c r="D56" s="3" t="str">
        <f t="shared" si="8"/>
        <v/>
      </c>
      <c r="F56" s="2"/>
    </row>
    <row r="57" spans="1:6" x14ac:dyDescent="0.2">
      <c r="A57" s="1" t="str">
        <f t="shared" si="5"/>
        <v/>
      </c>
      <c r="B57" s="3" t="str">
        <f t="shared" si="6"/>
        <v/>
      </c>
      <c r="C57" s="3" t="str">
        <f t="shared" si="7"/>
        <v/>
      </c>
      <c r="D57" s="3" t="str">
        <f t="shared" si="8"/>
        <v/>
      </c>
      <c r="F57" s="2"/>
    </row>
    <row r="58" spans="1:6" x14ac:dyDescent="0.2">
      <c r="A58" s="1" t="str">
        <f t="shared" si="5"/>
        <v/>
      </c>
      <c r="B58" s="3" t="str">
        <f t="shared" si="6"/>
        <v/>
      </c>
      <c r="C58" s="3" t="str">
        <f t="shared" si="7"/>
        <v/>
      </c>
      <c r="D58" s="3" t="str">
        <f t="shared" si="8"/>
        <v/>
      </c>
      <c r="F58" s="2"/>
    </row>
    <row r="59" spans="1:6" x14ac:dyDescent="0.2">
      <c r="A59" s="1" t="str">
        <f t="shared" si="5"/>
        <v/>
      </c>
      <c r="B59" s="3" t="str">
        <f t="shared" si="6"/>
        <v/>
      </c>
      <c r="C59" s="3" t="str">
        <f t="shared" si="7"/>
        <v/>
      </c>
      <c r="D59" s="3" t="str">
        <f t="shared" si="8"/>
        <v/>
      </c>
      <c r="F59" s="2"/>
    </row>
    <row r="60" spans="1:6" x14ac:dyDescent="0.2">
      <c r="A60" s="1" t="str">
        <f t="shared" si="5"/>
        <v/>
      </c>
      <c r="B60" s="3" t="str">
        <f t="shared" si="6"/>
        <v/>
      </c>
      <c r="C60" s="3" t="str">
        <f t="shared" si="7"/>
        <v/>
      </c>
      <c r="D60" s="3" t="str">
        <f t="shared" si="8"/>
        <v/>
      </c>
      <c r="F60" s="2"/>
    </row>
    <row r="61" spans="1:6" x14ac:dyDescent="0.2">
      <c r="A61" s="1" t="str">
        <f t="shared" si="5"/>
        <v/>
      </c>
      <c r="B61" s="3" t="str">
        <f t="shared" si="6"/>
        <v/>
      </c>
      <c r="C61" s="3" t="str">
        <f t="shared" si="7"/>
        <v/>
      </c>
      <c r="D61" s="3" t="str">
        <f t="shared" si="8"/>
        <v/>
      </c>
      <c r="F61" s="2"/>
    </row>
    <row r="62" spans="1:6" x14ac:dyDescent="0.2">
      <c r="A62" s="1" t="str">
        <f t="shared" si="5"/>
        <v/>
      </c>
      <c r="B62" s="3" t="str">
        <f t="shared" si="6"/>
        <v/>
      </c>
      <c r="C62" s="3" t="str">
        <f t="shared" si="7"/>
        <v/>
      </c>
      <c r="D62" s="3" t="str">
        <f t="shared" si="8"/>
        <v/>
      </c>
      <c r="F62" s="2"/>
    </row>
    <row r="63" spans="1:6" x14ac:dyDescent="0.2">
      <c r="A63" s="1" t="str">
        <f t="shared" si="5"/>
        <v/>
      </c>
      <c r="B63" s="3" t="str">
        <f t="shared" si="6"/>
        <v/>
      </c>
      <c r="C63" s="3" t="str">
        <f t="shared" si="7"/>
        <v/>
      </c>
      <c r="D63" s="3" t="str">
        <f t="shared" si="8"/>
        <v/>
      </c>
      <c r="F63" s="2"/>
    </row>
    <row r="64" spans="1:6" x14ac:dyDescent="0.2">
      <c r="A64" s="1" t="str">
        <f t="shared" si="5"/>
        <v/>
      </c>
      <c r="B64" s="3" t="str">
        <f t="shared" si="6"/>
        <v/>
      </c>
      <c r="C64" s="3" t="str">
        <f t="shared" si="7"/>
        <v/>
      </c>
      <c r="D64" s="3" t="str">
        <f t="shared" si="8"/>
        <v/>
      </c>
      <c r="F64" s="2"/>
    </row>
    <row r="65" spans="1:6" x14ac:dyDescent="0.2">
      <c r="A65" s="1" t="str">
        <f t="shared" si="5"/>
        <v/>
      </c>
      <c r="B65" s="3" t="str">
        <f t="shared" si="6"/>
        <v/>
      </c>
      <c r="C65" s="3" t="str">
        <f t="shared" si="7"/>
        <v/>
      </c>
      <c r="D65" s="3" t="str">
        <f t="shared" si="8"/>
        <v/>
      </c>
      <c r="F65" s="2"/>
    </row>
    <row r="66" spans="1:6" x14ac:dyDescent="0.2">
      <c r="A66" s="1" t="str">
        <f t="shared" si="5"/>
        <v/>
      </c>
      <c r="B66" s="3" t="str">
        <f t="shared" si="6"/>
        <v/>
      </c>
      <c r="C66" s="3" t="str">
        <f t="shared" si="7"/>
        <v/>
      </c>
      <c r="D66" s="3" t="str">
        <f t="shared" si="8"/>
        <v/>
      </c>
      <c r="F66" s="2"/>
    </row>
    <row r="67" spans="1:6" x14ac:dyDescent="0.2">
      <c r="A67" s="1" t="str">
        <f t="shared" si="5"/>
        <v/>
      </c>
      <c r="B67" s="3" t="str">
        <f t="shared" si="6"/>
        <v/>
      </c>
      <c r="C67" s="3" t="str">
        <f t="shared" si="7"/>
        <v/>
      </c>
      <c r="D67" s="3" t="str">
        <f t="shared" si="8"/>
        <v/>
      </c>
      <c r="F67" s="2"/>
    </row>
    <row r="68" spans="1:6" x14ac:dyDescent="0.2">
      <c r="A68" s="1" t="str">
        <f t="shared" si="5"/>
        <v/>
      </c>
      <c r="B68" s="3" t="str">
        <f t="shared" si="6"/>
        <v/>
      </c>
      <c r="C68" s="3" t="str">
        <f t="shared" si="7"/>
        <v/>
      </c>
      <c r="D68" s="3" t="str">
        <f t="shared" si="8"/>
        <v/>
      </c>
      <c r="F68" s="2"/>
    </row>
    <row r="69" spans="1:6" x14ac:dyDescent="0.2">
      <c r="A69" s="1" t="str">
        <f t="shared" si="5"/>
        <v/>
      </c>
      <c r="B69" s="3" t="str">
        <f t="shared" si="6"/>
        <v/>
      </c>
      <c r="C69" s="3" t="str">
        <f t="shared" si="7"/>
        <v/>
      </c>
      <c r="D69" s="3" t="str">
        <f t="shared" si="8"/>
        <v/>
      </c>
      <c r="F69" s="2"/>
    </row>
    <row r="70" spans="1:6" x14ac:dyDescent="0.2">
      <c r="A70" s="1" t="str">
        <f t="shared" si="5"/>
        <v/>
      </c>
      <c r="B70" s="3" t="str">
        <f t="shared" si="6"/>
        <v/>
      </c>
      <c r="C70" s="3" t="str">
        <f t="shared" si="7"/>
        <v/>
      </c>
      <c r="D70" s="3" t="str">
        <f t="shared" si="8"/>
        <v/>
      </c>
      <c r="F70" s="2"/>
    </row>
    <row r="71" spans="1:6" x14ac:dyDescent="0.2">
      <c r="A71" s="1" t="str">
        <f t="shared" si="5"/>
        <v/>
      </c>
      <c r="B71" s="3" t="str">
        <f t="shared" si="6"/>
        <v/>
      </c>
      <c r="C71" s="3" t="str">
        <f t="shared" si="7"/>
        <v/>
      </c>
      <c r="D71" s="3" t="str">
        <f t="shared" si="8"/>
        <v/>
      </c>
      <c r="F71" s="2"/>
    </row>
    <row r="72" spans="1:6" x14ac:dyDescent="0.2">
      <c r="A72" s="1" t="str">
        <f t="shared" si="5"/>
        <v/>
      </c>
      <c r="B72" s="3" t="str">
        <f t="shared" si="6"/>
        <v/>
      </c>
      <c r="C72" s="3" t="str">
        <f t="shared" si="7"/>
        <v/>
      </c>
      <c r="D72" s="3" t="str">
        <f t="shared" si="8"/>
        <v/>
      </c>
      <c r="F72" s="2"/>
    </row>
    <row r="73" spans="1:6" x14ac:dyDescent="0.2">
      <c r="A73" s="1" t="str">
        <f t="shared" si="5"/>
        <v/>
      </c>
      <c r="B73" s="3" t="str">
        <f t="shared" si="6"/>
        <v/>
      </c>
      <c r="C73" s="3" t="str">
        <f t="shared" si="7"/>
        <v/>
      </c>
      <c r="D73" s="3" t="str">
        <f t="shared" si="8"/>
        <v/>
      </c>
      <c r="F73" s="2"/>
    </row>
    <row r="74" spans="1:6" x14ac:dyDescent="0.2">
      <c r="A74" s="1" t="str">
        <f t="shared" si="5"/>
        <v/>
      </c>
      <c r="B74" s="3" t="str">
        <f t="shared" si="6"/>
        <v/>
      </c>
      <c r="C74" s="3" t="str">
        <f t="shared" si="7"/>
        <v/>
      </c>
      <c r="D74" s="3" t="str">
        <f t="shared" si="8"/>
        <v/>
      </c>
      <c r="F74" s="2"/>
    </row>
    <row r="75" spans="1:6" x14ac:dyDescent="0.2">
      <c r="A75" s="1" t="str">
        <f t="shared" si="5"/>
        <v/>
      </c>
      <c r="B75" s="3" t="str">
        <f t="shared" si="6"/>
        <v/>
      </c>
      <c r="C75" s="3" t="str">
        <f t="shared" si="7"/>
        <v/>
      </c>
      <c r="D75" s="3" t="str">
        <f t="shared" si="8"/>
        <v/>
      </c>
      <c r="F75" s="2"/>
    </row>
    <row r="76" spans="1:6" x14ac:dyDescent="0.2">
      <c r="A76" s="1" t="str">
        <f t="shared" si="5"/>
        <v/>
      </c>
      <c r="B76" s="3" t="str">
        <f t="shared" si="6"/>
        <v/>
      </c>
      <c r="C76" s="3" t="str">
        <f t="shared" si="7"/>
        <v/>
      </c>
      <c r="D76" s="3" t="str">
        <f t="shared" si="8"/>
        <v/>
      </c>
      <c r="F76" s="2"/>
    </row>
    <row r="77" spans="1:6" x14ac:dyDescent="0.2">
      <c r="A77" s="1" t="str">
        <f t="shared" ref="A77:A92" si="9">IF(A76="","",IF(A76+1&gt;$C$4,"",A76+1))</f>
        <v/>
      </c>
      <c r="B77" s="3" t="str">
        <f t="shared" ref="B77:B92" si="10">IF(A77="","",D76)</f>
        <v/>
      </c>
      <c r="C77" s="3" t="str">
        <f t="shared" ref="C77:C92" si="11">IF(A77="","",IF(B77-IF(A77="","",IF($D$10&gt;100/($C$4-A77+1),B77*$D$10/100,(B77-$C$5)/($C$4-A77+1)))&lt;$C$5,B77-$C$5,IF(A77="","",IF($D$10&gt;100/($C$4-A77+1),B77*$D$10/100,(B77-$C$5)/($C$4-A77+1)))))</f>
        <v/>
      </c>
      <c r="D77" s="3" t="str">
        <f t="shared" ref="D77:D92" si="12">IF(A77="","",B77-C77)</f>
        <v/>
      </c>
      <c r="F77" s="2"/>
    </row>
    <row r="78" spans="1:6" x14ac:dyDescent="0.2">
      <c r="A78" s="1" t="str">
        <f t="shared" si="9"/>
        <v/>
      </c>
      <c r="B78" s="3" t="str">
        <f t="shared" si="10"/>
        <v/>
      </c>
      <c r="C78" s="3" t="str">
        <f t="shared" si="11"/>
        <v/>
      </c>
      <c r="D78" s="3" t="str">
        <f t="shared" si="12"/>
        <v/>
      </c>
      <c r="F78" s="2"/>
    </row>
    <row r="79" spans="1:6" x14ac:dyDescent="0.2">
      <c r="A79" s="1" t="str">
        <f t="shared" si="9"/>
        <v/>
      </c>
      <c r="B79" s="3" t="str">
        <f t="shared" si="10"/>
        <v/>
      </c>
      <c r="C79" s="3" t="str">
        <f t="shared" si="11"/>
        <v/>
      </c>
      <c r="D79" s="3" t="str">
        <f t="shared" si="12"/>
        <v/>
      </c>
      <c r="F79" s="2"/>
    </row>
    <row r="80" spans="1:6" x14ac:dyDescent="0.2">
      <c r="A80" s="1" t="str">
        <f t="shared" si="9"/>
        <v/>
      </c>
      <c r="B80" s="3" t="str">
        <f t="shared" si="10"/>
        <v/>
      </c>
      <c r="C80" s="3" t="str">
        <f t="shared" si="11"/>
        <v/>
      </c>
      <c r="D80" s="3" t="str">
        <f t="shared" si="12"/>
        <v/>
      </c>
      <c r="F80" s="2"/>
    </row>
    <row r="81" spans="1:6" x14ac:dyDescent="0.2">
      <c r="A81" s="1" t="str">
        <f t="shared" si="9"/>
        <v/>
      </c>
      <c r="B81" s="3" t="str">
        <f t="shared" si="10"/>
        <v/>
      </c>
      <c r="C81" s="3" t="str">
        <f t="shared" si="11"/>
        <v/>
      </c>
      <c r="D81" s="3" t="str">
        <f t="shared" si="12"/>
        <v/>
      </c>
      <c r="F81" s="2"/>
    </row>
    <row r="82" spans="1:6" x14ac:dyDescent="0.2">
      <c r="A82" s="1" t="str">
        <f t="shared" si="9"/>
        <v/>
      </c>
      <c r="B82" s="3" t="str">
        <f t="shared" si="10"/>
        <v/>
      </c>
      <c r="C82" s="3" t="str">
        <f t="shared" si="11"/>
        <v/>
      </c>
      <c r="D82" s="3" t="str">
        <f t="shared" si="12"/>
        <v/>
      </c>
      <c r="F82" s="2"/>
    </row>
    <row r="83" spans="1:6" x14ac:dyDescent="0.2">
      <c r="A83" s="1" t="str">
        <f t="shared" si="9"/>
        <v/>
      </c>
      <c r="B83" s="3" t="str">
        <f t="shared" si="10"/>
        <v/>
      </c>
      <c r="C83" s="3" t="str">
        <f t="shared" si="11"/>
        <v/>
      </c>
      <c r="D83" s="3" t="str">
        <f t="shared" si="12"/>
        <v/>
      </c>
      <c r="F83" s="2"/>
    </row>
    <row r="84" spans="1:6" x14ac:dyDescent="0.2">
      <c r="A84" s="1" t="str">
        <f t="shared" si="9"/>
        <v/>
      </c>
      <c r="B84" s="3" t="str">
        <f t="shared" si="10"/>
        <v/>
      </c>
      <c r="C84" s="3" t="str">
        <f t="shared" si="11"/>
        <v/>
      </c>
      <c r="D84" s="3" t="str">
        <f t="shared" si="12"/>
        <v/>
      </c>
      <c r="F84" s="2"/>
    </row>
    <row r="85" spans="1:6" x14ac:dyDescent="0.2">
      <c r="A85" s="1" t="str">
        <f t="shared" si="9"/>
        <v/>
      </c>
      <c r="B85" s="3" t="str">
        <f t="shared" si="10"/>
        <v/>
      </c>
      <c r="C85" s="3" t="str">
        <f t="shared" si="11"/>
        <v/>
      </c>
      <c r="D85" s="3" t="str">
        <f t="shared" si="12"/>
        <v/>
      </c>
      <c r="F85" s="2"/>
    </row>
    <row r="86" spans="1:6" x14ac:dyDescent="0.2">
      <c r="A86" s="1" t="str">
        <f t="shared" si="9"/>
        <v/>
      </c>
      <c r="B86" s="3" t="str">
        <f t="shared" si="10"/>
        <v/>
      </c>
      <c r="C86" s="3" t="str">
        <f t="shared" si="11"/>
        <v/>
      </c>
      <c r="D86" s="3" t="str">
        <f t="shared" si="12"/>
        <v/>
      </c>
      <c r="F86" s="2"/>
    </row>
    <row r="87" spans="1:6" x14ac:dyDescent="0.2">
      <c r="A87" s="1" t="str">
        <f t="shared" si="9"/>
        <v/>
      </c>
      <c r="B87" s="3" t="str">
        <f t="shared" si="10"/>
        <v/>
      </c>
      <c r="C87" s="3" t="str">
        <f t="shared" si="11"/>
        <v/>
      </c>
      <c r="D87" s="3" t="str">
        <f t="shared" si="12"/>
        <v/>
      </c>
      <c r="F87" s="2"/>
    </row>
    <row r="88" spans="1:6" x14ac:dyDescent="0.2">
      <c r="A88" s="1" t="str">
        <f t="shared" si="9"/>
        <v/>
      </c>
      <c r="B88" s="3" t="str">
        <f t="shared" si="10"/>
        <v/>
      </c>
      <c r="C88" s="3" t="str">
        <f t="shared" si="11"/>
        <v/>
      </c>
      <c r="D88" s="3" t="str">
        <f t="shared" si="12"/>
        <v/>
      </c>
      <c r="F88" s="2"/>
    </row>
    <row r="89" spans="1:6" x14ac:dyDescent="0.2">
      <c r="A89" s="1" t="str">
        <f t="shared" si="9"/>
        <v/>
      </c>
      <c r="B89" s="3" t="str">
        <f t="shared" si="10"/>
        <v/>
      </c>
      <c r="C89" s="3" t="str">
        <f t="shared" si="11"/>
        <v/>
      </c>
      <c r="D89" s="3" t="str">
        <f t="shared" si="12"/>
        <v/>
      </c>
      <c r="F89" s="2"/>
    </row>
    <row r="90" spans="1:6" x14ac:dyDescent="0.2">
      <c r="A90" s="1" t="str">
        <f t="shared" si="9"/>
        <v/>
      </c>
      <c r="B90" s="3" t="str">
        <f t="shared" si="10"/>
        <v/>
      </c>
      <c r="C90" s="3" t="str">
        <f t="shared" si="11"/>
        <v/>
      </c>
      <c r="D90" s="3" t="str">
        <f t="shared" si="12"/>
        <v/>
      </c>
      <c r="F90" s="2"/>
    </row>
    <row r="91" spans="1:6" x14ac:dyDescent="0.2">
      <c r="A91" s="1" t="str">
        <f t="shared" si="9"/>
        <v/>
      </c>
      <c r="B91" s="3" t="str">
        <f t="shared" si="10"/>
        <v/>
      </c>
      <c r="C91" s="3" t="str">
        <f t="shared" si="11"/>
        <v/>
      </c>
      <c r="D91" s="3" t="str">
        <f t="shared" si="12"/>
        <v/>
      </c>
      <c r="F91" s="2"/>
    </row>
    <row r="92" spans="1:6" x14ac:dyDescent="0.2">
      <c r="A92" s="1" t="str">
        <f t="shared" si="9"/>
        <v/>
      </c>
      <c r="B92" s="2" t="str">
        <f t="shared" si="10"/>
        <v/>
      </c>
      <c r="C92" s="2" t="str">
        <f t="shared" si="11"/>
        <v/>
      </c>
      <c r="D92" s="2" t="str">
        <f t="shared" si="12"/>
        <v/>
      </c>
      <c r="F92" s="2"/>
    </row>
    <row r="93" spans="1:6" x14ac:dyDescent="0.2">
      <c r="C93" s="2"/>
      <c r="F93" s="2"/>
    </row>
    <row r="94" spans="1:6" x14ac:dyDescent="0.2">
      <c r="C94" s="2"/>
      <c r="F94" s="2"/>
    </row>
    <row r="95" spans="1:6" x14ac:dyDescent="0.2">
      <c r="C95" s="2"/>
      <c r="F95" s="2"/>
    </row>
    <row r="96" spans="1:6" x14ac:dyDescent="0.2">
      <c r="C96" s="2"/>
      <c r="F96" s="2"/>
    </row>
    <row r="97" spans="3:6" x14ac:dyDescent="0.2">
      <c r="C97" s="2"/>
      <c r="F97" s="2"/>
    </row>
    <row r="98" spans="3:6" x14ac:dyDescent="0.2">
      <c r="C98" s="2"/>
    </row>
    <row r="99" spans="3:6" x14ac:dyDescent="0.2">
      <c r="C99" s="2"/>
    </row>
    <row r="100" spans="3:6" x14ac:dyDescent="0.2">
      <c r="C100" s="2"/>
    </row>
    <row r="101" spans="3:6" x14ac:dyDescent="0.2">
      <c r="C101" s="2"/>
    </row>
    <row r="102" spans="3:6" x14ac:dyDescent="0.2">
      <c r="C102" s="2"/>
    </row>
    <row r="103" spans="3:6" x14ac:dyDescent="0.2">
      <c r="C103" s="2"/>
    </row>
    <row r="104" spans="3:6" x14ac:dyDescent="0.2">
      <c r="C104" s="2"/>
    </row>
    <row r="105" spans="3:6" x14ac:dyDescent="0.2">
      <c r="C105" s="2"/>
    </row>
    <row r="106" spans="3:6" x14ac:dyDescent="0.2">
      <c r="C106" s="2"/>
    </row>
    <row r="107" spans="3:6" x14ac:dyDescent="0.2">
      <c r="C107" s="2"/>
    </row>
    <row r="108" spans="3:6" x14ac:dyDescent="0.2">
      <c r="C108" s="2"/>
    </row>
    <row r="109" spans="3:6" x14ac:dyDescent="0.2">
      <c r="C109" s="2"/>
    </row>
    <row r="110" spans="3:6" x14ac:dyDescent="0.2">
      <c r="C110" s="2"/>
    </row>
    <row r="111" spans="3:6" x14ac:dyDescent="0.2">
      <c r="C111" s="2"/>
    </row>
    <row r="112" spans="3:6" x14ac:dyDescent="0.2">
      <c r="C112" s="2"/>
    </row>
    <row r="113" spans="3:3" x14ac:dyDescent="0.2">
      <c r="C113" s="2"/>
    </row>
    <row r="114" spans="3:3" x14ac:dyDescent="0.2">
      <c r="C114" s="2"/>
    </row>
    <row r="115" spans="3:3" x14ac:dyDescent="0.2">
      <c r="C115" s="2"/>
    </row>
    <row r="116" spans="3:3" x14ac:dyDescent="0.2">
      <c r="C116" s="2"/>
    </row>
    <row r="117" spans="3:3" x14ac:dyDescent="0.2">
      <c r="C117" s="2"/>
    </row>
    <row r="118" spans="3:3" x14ac:dyDescent="0.2">
      <c r="C118" s="2"/>
    </row>
    <row r="119" spans="3:3" x14ac:dyDescent="0.2">
      <c r="C119" s="2"/>
    </row>
    <row r="120" spans="3:3" x14ac:dyDescent="0.2">
      <c r="C120" s="2"/>
    </row>
    <row r="121" spans="3:3" x14ac:dyDescent="0.2">
      <c r="C121" s="2"/>
    </row>
    <row r="122" spans="3:3" x14ac:dyDescent="0.2">
      <c r="C122" s="2"/>
    </row>
    <row r="123" spans="3:3" x14ac:dyDescent="0.2">
      <c r="C123" s="2"/>
    </row>
    <row r="124" spans="3:3" x14ac:dyDescent="0.2">
      <c r="C124" s="2"/>
    </row>
    <row r="125" spans="3:3" x14ac:dyDescent="0.2">
      <c r="C125" s="2"/>
    </row>
    <row r="126" spans="3:3" x14ac:dyDescent="0.2">
      <c r="C126" s="2"/>
    </row>
    <row r="127" spans="3:3" x14ac:dyDescent="0.2">
      <c r="C127" s="2"/>
    </row>
    <row r="128" spans="3:3" x14ac:dyDescent="0.2">
      <c r="C128" s="2"/>
    </row>
    <row r="129" spans="3:3" x14ac:dyDescent="0.2">
      <c r="C129" s="2"/>
    </row>
    <row r="130" spans="3:3" x14ac:dyDescent="0.2">
      <c r="C130" s="2"/>
    </row>
    <row r="131" spans="3:3" x14ac:dyDescent="0.2">
      <c r="C131" s="2"/>
    </row>
    <row r="132" spans="3:3" x14ac:dyDescent="0.2">
      <c r="C132" s="2"/>
    </row>
    <row r="133" spans="3:3" x14ac:dyDescent="0.2">
      <c r="C133" s="2"/>
    </row>
    <row r="134" spans="3:3" x14ac:dyDescent="0.2">
      <c r="C134" s="2"/>
    </row>
    <row r="135" spans="3:3" x14ac:dyDescent="0.2">
      <c r="C135" s="2"/>
    </row>
    <row r="136" spans="3:3" x14ac:dyDescent="0.2">
      <c r="C136" s="2"/>
    </row>
    <row r="137" spans="3:3" x14ac:dyDescent="0.2">
      <c r="C137" s="2"/>
    </row>
    <row r="138" spans="3:3" x14ac:dyDescent="0.2">
      <c r="C138" s="2"/>
    </row>
    <row r="139" spans="3:3" x14ac:dyDescent="0.2">
      <c r="C139" s="2"/>
    </row>
    <row r="140" spans="3:3" x14ac:dyDescent="0.2">
      <c r="C140" s="2"/>
    </row>
    <row r="141" spans="3:3" x14ac:dyDescent="0.2">
      <c r="C141" s="2"/>
    </row>
    <row r="142" spans="3:3" x14ac:dyDescent="0.2">
      <c r="C142" s="2"/>
    </row>
    <row r="143" spans="3:3" x14ac:dyDescent="0.2">
      <c r="C143" s="2"/>
    </row>
    <row r="144" spans="3:3" x14ac:dyDescent="0.2">
      <c r="C144" s="2"/>
    </row>
    <row r="145" spans="3:3" x14ac:dyDescent="0.2">
      <c r="C145" s="2"/>
    </row>
    <row r="146" spans="3:3" x14ac:dyDescent="0.2">
      <c r="C146" s="2"/>
    </row>
    <row r="147" spans="3:3" x14ac:dyDescent="0.2">
      <c r="C147" s="2"/>
    </row>
    <row r="148" spans="3:3" x14ac:dyDescent="0.2">
      <c r="C148" s="2"/>
    </row>
    <row r="149" spans="3:3" x14ac:dyDescent="0.2">
      <c r="C149" s="2"/>
    </row>
    <row r="150" spans="3:3" x14ac:dyDescent="0.2">
      <c r="C150" s="2"/>
    </row>
    <row r="151" spans="3:3" x14ac:dyDescent="0.2">
      <c r="C151" s="2"/>
    </row>
    <row r="152" spans="3:3" x14ac:dyDescent="0.2">
      <c r="C152" s="2"/>
    </row>
    <row r="153" spans="3:3" x14ac:dyDescent="0.2">
      <c r="C153" s="2"/>
    </row>
    <row r="154" spans="3:3" x14ac:dyDescent="0.2">
      <c r="C154" s="2"/>
    </row>
    <row r="155" spans="3:3" x14ac:dyDescent="0.2">
      <c r="C155" s="2"/>
    </row>
    <row r="156" spans="3:3" x14ac:dyDescent="0.2">
      <c r="C156" s="2"/>
    </row>
    <row r="157" spans="3:3" x14ac:dyDescent="0.2">
      <c r="C157" s="2"/>
    </row>
    <row r="158" spans="3:3" x14ac:dyDescent="0.2">
      <c r="C158" s="2"/>
    </row>
    <row r="159" spans="3:3" x14ac:dyDescent="0.2">
      <c r="C159" s="2"/>
    </row>
    <row r="160" spans="3:3" x14ac:dyDescent="0.2">
      <c r="C160" s="2"/>
    </row>
    <row r="161" spans="3:3" x14ac:dyDescent="0.2">
      <c r="C161" s="2"/>
    </row>
    <row r="162" spans="3:3" x14ac:dyDescent="0.2">
      <c r="C162" s="2"/>
    </row>
    <row r="163" spans="3:3" x14ac:dyDescent="0.2">
      <c r="C163" s="2"/>
    </row>
    <row r="164" spans="3:3" x14ac:dyDescent="0.2">
      <c r="C164" s="2"/>
    </row>
    <row r="165" spans="3:3" x14ac:dyDescent="0.2">
      <c r="C165" s="2"/>
    </row>
    <row r="166" spans="3:3" x14ac:dyDescent="0.2">
      <c r="C166" s="2"/>
    </row>
  </sheetData>
  <phoneticPr fontId="6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horizontalDpi="4294967292" verticalDpi="4294967292" r:id="rId1"/>
  <headerFooter alignWithMargins="0">
    <oddHeader>&amp;C&amp;F        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C3" sqref="C3"/>
    </sheetView>
  </sheetViews>
  <sheetFormatPr baseColWidth="10" defaultRowHeight="12.75" x14ac:dyDescent="0.2"/>
  <cols>
    <col min="2" max="2" width="18.5703125" customWidth="1"/>
    <col min="3" max="3" width="16.140625" customWidth="1"/>
    <col min="4" max="4" width="8.28515625" customWidth="1"/>
    <col min="5" max="5" width="7.28515625" customWidth="1"/>
  </cols>
  <sheetData>
    <row r="1" spans="1:8" x14ac:dyDescent="0.2">
      <c r="A1" s="35" t="s">
        <v>37</v>
      </c>
      <c r="B1" s="15"/>
      <c r="C1" s="5"/>
      <c r="D1" s="15"/>
      <c r="E1" s="5"/>
      <c r="F1" s="5"/>
      <c r="G1" s="5"/>
      <c r="H1" s="5"/>
    </row>
    <row r="2" spans="1:8" x14ac:dyDescent="0.2">
      <c r="A2" s="35"/>
      <c r="B2" s="15"/>
      <c r="C2" s="5"/>
      <c r="D2" s="15"/>
      <c r="E2" s="5"/>
      <c r="F2" s="5"/>
      <c r="G2" s="5"/>
      <c r="H2" s="5"/>
    </row>
    <row r="3" spans="1:8" x14ac:dyDescent="0.2">
      <c r="A3" s="5"/>
      <c r="B3" s="67" t="s">
        <v>80</v>
      </c>
      <c r="C3" s="114">
        <v>400592.59</v>
      </c>
      <c r="D3" s="36" t="s">
        <v>81</v>
      </c>
      <c r="E3" s="118">
        <v>3</v>
      </c>
      <c r="F3" s="7" t="s">
        <v>49</v>
      </c>
      <c r="G3" s="5"/>
      <c r="H3" s="5"/>
    </row>
    <row r="4" spans="1:8" x14ac:dyDescent="0.2">
      <c r="A4" s="5"/>
      <c r="B4" s="15" t="s">
        <v>38</v>
      </c>
      <c r="C4" s="29">
        <v>15</v>
      </c>
      <c r="D4" s="36"/>
      <c r="E4" s="5"/>
      <c r="F4" s="5"/>
      <c r="G4" s="5"/>
      <c r="H4" s="5"/>
    </row>
    <row r="5" spans="1:8" x14ac:dyDescent="0.2">
      <c r="A5" s="5"/>
      <c r="B5" s="67" t="s">
        <v>3</v>
      </c>
      <c r="C5" s="90">
        <v>0</v>
      </c>
      <c r="D5" s="36"/>
      <c r="E5" s="5"/>
      <c r="F5" s="5"/>
      <c r="G5" s="5"/>
      <c r="H5" s="5"/>
    </row>
    <row r="6" spans="1:8" x14ac:dyDescent="0.2">
      <c r="A6" s="36"/>
      <c r="B6" s="36"/>
      <c r="C6" s="36"/>
      <c r="D6" s="36"/>
      <c r="E6" s="5"/>
      <c r="F6" s="5"/>
      <c r="G6" s="5"/>
      <c r="H6" s="5"/>
    </row>
    <row r="7" spans="1:8" x14ac:dyDescent="0.2">
      <c r="A7" s="4" t="s">
        <v>50</v>
      </c>
      <c r="B7" s="15"/>
      <c r="C7" s="5"/>
      <c r="D7" s="15"/>
      <c r="E7" s="5"/>
      <c r="F7" s="5"/>
      <c r="G7" s="5"/>
      <c r="H7" s="5"/>
    </row>
    <row r="8" spans="1:8" x14ac:dyDescent="0.2">
      <c r="A8" s="4"/>
      <c r="B8" s="15"/>
      <c r="C8" s="5"/>
      <c r="D8" s="15"/>
      <c r="E8" s="5"/>
      <c r="F8" s="5"/>
      <c r="G8" s="5"/>
      <c r="H8" s="5"/>
    </row>
    <row r="9" spans="1:8" x14ac:dyDescent="0.2">
      <c r="A9" s="4"/>
      <c r="B9" s="67" t="s">
        <v>1</v>
      </c>
      <c r="C9" s="15">
        <f>ROUND(C3/((1-D12)^(E3-1)*D12),0)</f>
        <v>4000000</v>
      </c>
      <c r="D9" s="67" t="s">
        <v>82</v>
      </c>
      <c r="E9" s="5"/>
      <c r="F9" s="5"/>
      <c r="G9" s="5"/>
      <c r="H9" s="5"/>
    </row>
    <row r="10" spans="1:8" x14ac:dyDescent="0.2">
      <c r="A10" s="4"/>
      <c r="B10" s="15"/>
      <c r="C10" s="5"/>
      <c r="D10" s="15"/>
      <c r="E10" s="5"/>
      <c r="F10" s="5"/>
      <c r="G10" s="5"/>
      <c r="H10" s="5"/>
    </row>
    <row r="11" spans="1:8" x14ac:dyDescent="0.2">
      <c r="A11" s="7" t="s">
        <v>41</v>
      </c>
      <c r="B11" s="36"/>
      <c r="C11" s="5"/>
      <c r="D11" s="68">
        <f>MAX(1,INT(C4+1-1/D12+1))</f>
        <v>9</v>
      </c>
      <c r="E11" s="7" t="s">
        <v>42</v>
      </c>
      <c r="F11" s="5"/>
      <c r="G11" s="5"/>
      <c r="H11" s="5"/>
    </row>
    <row r="12" spans="1:8" x14ac:dyDescent="0.2">
      <c r="A12" s="7" t="s">
        <v>66</v>
      </c>
      <c r="B12" s="36"/>
      <c r="C12" s="9"/>
      <c r="D12" s="88">
        <f>MIN(0.2,2/C4)</f>
        <v>0.13333333333333333</v>
      </c>
      <c r="E12" s="7"/>
      <c r="F12" s="9"/>
      <c r="G12" s="5"/>
      <c r="H12" s="5"/>
    </row>
    <row r="13" spans="1:8" x14ac:dyDescent="0.2">
      <c r="A13" s="5"/>
      <c r="B13" s="5"/>
      <c r="C13" s="5"/>
      <c r="D13" s="5"/>
      <c r="E13" s="5"/>
      <c r="F13" s="5"/>
      <c r="G13" s="5"/>
      <c r="H13" s="5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workbookViewId="0">
      <selection activeCell="C6" sqref="C6"/>
    </sheetView>
  </sheetViews>
  <sheetFormatPr baseColWidth="10" defaultRowHeight="12.75" x14ac:dyDescent="0.2"/>
  <cols>
    <col min="1" max="1" width="5.7109375" style="1" customWidth="1"/>
    <col min="2" max="2" width="19.5703125" style="2" customWidth="1"/>
    <col min="3" max="3" width="19" style="1" customWidth="1"/>
    <col min="4" max="4" width="18.42578125" style="2" customWidth="1"/>
    <col min="5" max="5" width="8" style="1" customWidth="1"/>
    <col min="6" max="6" width="14.42578125" style="1" customWidth="1"/>
    <col min="7" max="7" width="14.28515625" style="1" customWidth="1"/>
    <col min="8" max="16384" width="11.42578125" style="1"/>
  </cols>
  <sheetData>
    <row r="1" spans="1:8" x14ac:dyDescent="0.2">
      <c r="A1" s="35" t="s">
        <v>37</v>
      </c>
      <c r="B1" s="15"/>
      <c r="C1" s="5"/>
      <c r="D1" s="15"/>
      <c r="E1" s="5"/>
      <c r="F1" s="5"/>
      <c r="G1" s="5"/>
      <c r="H1" s="5"/>
    </row>
    <row r="2" spans="1:8" x14ac:dyDescent="0.2">
      <c r="A2" s="35"/>
      <c r="B2" s="15"/>
      <c r="C2" s="5"/>
      <c r="D2" s="15"/>
      <c r="E2" s="5"/>
      <c r="F2" s="5"/>
      <c r="G2" s="5"/>
      <c r="H2" s="5"/>
    </row>
    <row r="3" spans="1:8" x14ac:dyDescent="0.2">
      <c r="A3" s="35" t="s">
        <v>79</v>
      </c>
      <c r="B3" s="15"/>
      <c r="C3" s="5"/>
      <c r="D3" s="15"/>
      <c r="E3" s="5"/>
      <c r="F3" s="5"/>
      <c r="G3" s="5"/>
      <c r="H3" s="5"/>
    </row>
    <row r="4" spans="1:8" x14ac:dyDescent="0.2">
      <c r="A4" s="35"/>
      <c r="B4" s="15"/>
      <c r="C4" s="5"/>
      <c r="D4" s="15"/>
      <c r="E4" s="5"/>
      <c r="F4" s="5"/>
      <c r="G4" s="5"/>
      <c r="H4" s="5"/>
    </row>
    <row r="5" spans="1:8" ht="15.75" x14ac:dyDescent="0.25">
      <c r="A5" s="6"/>
      <c r="B5" s="36"/>
      <c r="C5" s="9"/>
      <c r="D5" s="66"/>
      <c r="E5" s="5"/>
      <c r="F5" s="5"/>
      <c r="G5" s="5"/>
      <c r="H5" s="5"/>
    </row>
    <row r="6" spans="1:8" x14ac:dyDescent="0.2">
      <c r="A6" s="5"/>
      <c r="B6" s="67" t="s">
        <v>1</v>
      </c>
      <c r="C6" s="17">
        <f>'Aufg. 5.9a'!C9</f>
        <v>4000000</v>
      </c>
      <c r="D6" s="36"/>
      <c r="E6" s="5"/>
      <c r="F6" s="5"/>
      <c r="G6" s="5"/>
      <c r="H6" s="5"/>
    </row>
    <row r="7" spans="1:8" x14ac:dyDescent="0.2">
      <c r="A7" s="5"/>
      <c r="B7" s="15" t="s">
        <v>38</v>
      </c>
      <c r="C7" s="29">
        <v>15</v>
      </c>
      <c r="D7" s="36"/>
      <c r="E7" s="5"/>
      <c r="F7" s="5"/>
      <c r="G7" s="5"/>
      <c r="H7" s="5"/>
    </row>
    <row r="8" spans="1:8" x14ac:dyDescent="0.2">
      <c r="A8" s="5"/>
      <c r="B8" s="67" t="s">
        <v>3</v>
      </c>
      <c r="C8" s="90">
        <v>0</v>
      </c>
      <c r="D8" s="36"/>
      <c r="E8" s="5"/>
      <c r="F8" s="5"/>
      <c r="G8" s="5"/>
      <c r="H8" s="5"/>
    </row>
    <row r="9" spans="1:8" x14ac:dyDescent="0.2">
      <c r="A9" s="5"/>
      <c r="B9" s="67" t="s">
        <v>4</v>
      </c>
      <c r="C9" s="30">
        <v>0.5</v>
      </c>
      <c r="D9" s="36"/>
      <c r="E9" s="5"/>
      <c r="F9" s="5"/>
      <c r="G9" s="5"/>
      <c r="H9" s="5"/>
    </row>
    <row r="10" spans="1:8" x14ac:dyDescent="0.2">
      <c r="A10" s="4" t="s">
        <v>50</v>
      </c>
      <c r="B10" s="15"/>
      <c r="C10" s="5"/>
      <c r="D10" s="15"/>
      <c r="E10" s="5"/>
      <c r="F10" s="5"/>
      <c r="G10" s="5"/>
      <c r="H10" s="5"/>
    </row>
    <row r="11" spans="1:8" x14ac:dyDescent="0.2">
      <c r="A11" s="7" t="s">
        <v>41</v>
      </c>
      <c r="B11" s="36"/>
      <c r="C11" s="5"/>
      <c r="D11" s="117">
        <f>MAX(1,INT(C7+1-100/D12+1))</f>
        <v>9</v>
      </c>
      <c r="E11" s="7" t="s">
        <v>42</v>
      </c>
      <c r="F11" s="5"/>
      <c r="G11" s="5"/>
      <c r="H11" s="5"/>
    </row>
    <row r="12" spans="1:8" x14ac:dyDescent="0.2">
      <c r="A12" s="7" t="s">
        <v>66</v>
      </c>
      <c r="B12" s="36"/>
      <c r="C12" s="9"/>
      <c r="D12" s="69">
        <f>MIN(20,2*(C6-C8)/C7*100/C6)</f>
        <v>13.333333333333334</v>
      </c>
      <c r="E12" s="7" t="s">
        <v>67</v>
      </c>
      <c r="F12" s="9" t="s">
        <v>5</v>
      </c>
      <c r="G12" s="84">
        <v>0.05</v>
      </c>
      <c r="H12" s="5"/>
    </row>
    <row r="13" spans="1:8" ht="39" customHeight="1" x14ac:dyDescent="0.2">
      <c r="A13" s="11" t="s">
        <v>6</v>
      </c>
      <c r="B13" s="81" t="s">
        <v>7</v>
      </c>
      <c r="C13" s="81" t="s">
        <v>44</v>
      </c>
      <c r="D13" s="81" t="s">
        <v>9</v>
      </c>
      <c r="E13" s="5"/>
      <c r="F13" s="82" t="s">
        <v>68</v>
      </c>
      <c r="G13" s="13" t="s">
        <v>69</v>
      </c>
      <c r="H13" s="5"/>
    </row>
    <row r="14" spans="1:8" x14ac:dyDescent="0.2">
      <c r="A14" s="5">
        <v>1</v>
      </c>
      <c r="B14" s="71">
        <f>C6</f>
        <v>4000000</v>
      </c>
      <c r="C14" s="71">
        <f t="shared" ref="C14:C46" si="0">IF(A14="","",IF(B14-IF(A14="","",IF($D$12&gt;100/($C$7-A14+1),B14*$D$12/100,(B14-$C$8)/($C$7-A14+1)))&lt;$C$8,B14-$C$8,IF(A14="","",IF($D$12&gt;100/($C$7-A14+1),B14*$D$12/100,(B14-$C$8)/($C$7-A14+1)))))</f>
        <v>533333.33333333337</v>
      </c>
      <c r="D14" s="71">
        <f>(B14-C14)</f>
        <v>3466666.6666666665</v>
      </c>
      <c r="E14" s="5"/>
      <c r="F14" s="15">
        <f t="shared" ref="F14:F57" si="1">IF(A14="","",C14*$C$9)</f>
        <v>266666.66666666669</v>
      </c>
      <c r="G14" s="83">
        <f>NPV(G12,F14:F94)</f>
        <v>1497351.8988202224</v>
      </c>
      <c r="H14" s="5"/>
    </row>
    <row r="15" spans="1:8" x14ac:dyDescent="0.2">
      <c r="A15" s="5">
        <f t="shared" ref="A15:A46" si="2">IF(A14="","",IF(A14+1&gt;$C$7,"",A14+1))</f>
        <v>2</v>
      </c>
      <c r="B15" s="71">
        <f t="shared" ref="B15:B46" si="3">IF(A15="","",D14)</f>
        <v>3466666.6666666665</v>
      </c>
      <c r="C15" s="71">
        <f t="shared" si="0"/>
        <v>462222.22222222225</v>
      </c>
      <c r="D15" s="71">
        <f t="shared" ref="D15:D46" si="4">IF(A15="","",B15-C15)</f>
        <v>3004444.444444444</v>
      </c>
      <c r="E15" s="5"/>
      <c r="F15" s="15">
        <f t="shared" si="1"/>
        <v>231111.11111111112</v>
      </c>
      <c r="G15" s="5"/>
      <c r="H15" s="5"/>
    </row>
    <row r="16" spans="1:8" x14ac:dyDescent="0.2">
      <c r="A16" s="5">
        <f t="shared" si="2"/>
        <v>3</v>
      </c>
      <c r="B16" s="71">
        <f t="shared" si="3"/>
        <v>3004444.444444444</v>
      </c>
      <c r="C16" s="71">
        <f t="shared" si="0"/>
        <v>400592.59259259253</v>
      </c>
      <c r="D16" s="71">
        <f t="shared" si="4"/>
        <v>2603851.8518518517</v>
      </c>
      <c r="E16" s="5"/>
      <c r="F16" s="15">
        <f t="shared" si="1"/>
        <v>200296.29629629626</v>
      </c>
      <c r="G16" s="5"/>
      <c r="H16" s="5"/>
    </row>
    <row r="17" spans="1:8" x14ac:dyDescent="0.2">
      <c r="A17" s="5">
        <f t="shared" si="2"/>
        <v>4</v>
      </c>
      <c r="B17" s="71">
        <f t="shared" si="3"/>
        <v>2603851.8518518517</v>
      </c>
      <c r="C17" s="71">
        <f t="shared" si="0"/>
        <v>347180.24691358022</v>
      </c>
      <c r="D17" s="71">
        <f t="shared" si="4"/>
        <v>2256671.6049382715</v>
      </c>
      <c r="E17" s="5"/>
      <c r="F17" s="15">
        <f t="shared" si="1"/>
        <v>173590.12345679011</v>
      </c>
      <c r="G17" s="5"/>
      <c r="H17" s="5"/>
    </row>
    <row r="18" spans="1:8" x14ac:dyDescent="0.2">
      <c r="A18" s="5">
        <f t="shared" si="2"/>
        <v>5</v>
      </c>
      <c r="B18" s="71">
        <f t="shared" si="3"/>
        <v>2256671.6049382715</v>
      </c>
      <c r="C18" s="71">
        <f t="shared" si="0"/>
        <v>300889.54732510285</v>
      </c>
      <c r="D18" s="71">
        <f t="shared" si="4"/>
        <v>1955782.0576131686</v>
      </c>
      <c r="E18" s="5"/>
      <c r="F18" s="15">
        <f t="shared" si="1"/>
        <v>150444.77366255142</v>
      </c>
      <c r="G18" s="5"/>
      <c r="H18" s="5"/>
    </row>
    <row r="19" spans="1:8" x14ac:dyDescent="0.2">
      <c r="A19" s="5">
        <f t="shared" si="2"/>
        <v>6</v>
      </c>
      <c r="B19" s="71">
        <f t="shared" si="3"/>
        <v>1955782.0576131686</v>
      </c>
      <c r="C19" s="71">
        <f t="shared" si="0"/>
        <v>260770.94101508916</v>
      </c>
      <c r="D19" s="71">
        <f t="shared" si="4"/>
        <v>1695011.1165980794</v>
      </c>
      <c r="E19" s="5"/>
      <c r="F19" s="15">
        <f t="shared" si="1"/>
        <v>130385.47050754458</v>
      </c>
      <c r="G19" s="5"/>
      <c r="H19" s="5"/>
    </row>
    <row r="20" spans="1:8" x14ac:dyDescent="0.2">
      <c r="A20" s="5">
        <f t="shared" si="2"/>
        <v>7</v>
      </c>
      <c r="B20" s="71">
        <f t="shared" si="3"/>
        <v>1695011.1165980794</v>
      </c>
      <c r="C20" s="71">
        <f t="shared" si="0"/>
        <v>226001.48221307728</v>
      </c>
      <c r="D20" s="71">
        <f t="shared" si="4"/>
        <v>1469009.6343850021</v>
      </c>
      <c r="E20" s="5"/>
      <c r="F20" s="15">
        <f t="shared" si="1"/>
        <v>113000.74110653864</v>
      </c>
      <c r="G20" s="5"/>
      <c r="H20" s="5"/>
    </row>
    <row r="21" spans="1:8" x14ac:dyDescent="0.2">
      <c r="A21" s="5">
        <f t="shared" si="2"/>
        <v>8</v>
      </c>
      <c r="B21" s="71">
        <f t="shared" si="3"/>
        <v>1469009.6343850021</v>
      </c>
      <c r="C21" s="71">
        <f t="shared" si="0"/>
        <v>195867.95125133361</v>
      </c>
      <c r="D21" s="71">
        <f t="shared" si="4"/>
        <v>1273141.6831336685</v>
      </c>
      <c r="E21" s="5"/>
      <c r="F21" s="15">
        <f t="shared" si="1"/>
        <v>97933.975625666804</v>
      </c>
      <c r="G21" s="5"/>
      <c r="H21" s="5"/>
    </row>
    <row r="22" spans="1:8" x14ac:dyDescent="0.2">
      <c r="A22" s="5">
        <f t="shared" si="2"/>
        <v>9</v>
      </c>
      <c r="B22" s="71">
        <f t="shared" si="3"/>
        <v>1273141.6831336685</v>
      </c>
      <c r="C22" s="71">
        <f t="shared" si="0"/>
        <v>181877.38330480977</v>
      </c>
      <c r="D22" s="71">
        <f t="shared" si="4"/>
        <v>1091264.2998288588</v>
      </c>
      <c r="E22" s="5"/>
      <c r="F22" s="15">
        <f t="shared" si="1"/>
        <v>90938.691652404887</v>
      </c>
      <c r="G22" s="5"/>
      <c r="H22" s="5"/>
    </row>
    <row r="23" spans="1:8" x14ac:dyDescent="0.2">
      <c r="A23" s="5">
        <f t="shared" si="2"/>
        <v>10</v>
      </c>
      <c r="B23" s="71">
        <f t="shared" si="3"/>
        <v>1091264.2998288588</v>
      </c>
      <c r="C23" s="71">
        <f t="shared" si="0"/>
        <v>181877.3833048098</v>
      </c>
      <c r="D23" s="71">
        <f t="shared" si="4"/>
        <v>909386.91652404901</v>
      </c>
      <c r="E23" s="5"/>
      <c r="F23" s="15">
        <f t="shared" si="1"/>
        <v>90938.691652404901</v>
      </c>
      <c r="G23" s="5"/>
      <c r="H23" s="5"/>
    </row>
    <row r="24" spans="1:8" x14ac:dyDescent="0.2">
      <c r="A24" s="5">
        <f t="shared" si="2"/>
        <v>11</v>
      </c>
      <c r="B24" s="71">
        <f t="shared" si="3"/>
        <v>909386.91652404901</v>
      </c>
      <c r="C24" s="71">
        <f t="shared" si="0"/>
        <v>181877.3833048098</v>
      </c>
      <c r="D24" s="71">
        <f t="shared" si="4"/>
        <v>727509.53321923921</v>
      </c>
      <c r="E24" s="5"/>
      <c r="F24" s="15">
        <f t="shared" si="1"/>
        <v>90938.691652404901</v>
      </c>
      <c r="G24" s="5"/>
      <c r="H24" s="5"/>
    </row>
    <row r="25" spans="1:8" x14ac:dyDescent="0.2">
      <c r="A25" s="5">
        <f t="shared" si="2"/>
        <v>12</v>
      </c>
      <c r="B25" s="71">
        <f t="shared" si="3"/>
        <v>727509.53321923921</v>
      </c>
      <c r="C25" s="71">
        <f t="shared" si="0"/>
        <v>181877.3833048098</v>
      </c>
      <c r="D25" s="71">
        <f t="shared" si="4"/>
        <v>545632.14991442941</v>
      </c>
      <c r="E25" s="5"/>
      <c r="F25" s="15">
        <f t="shared" si="1"/>
        <v>90938.691652404901</v>
      </c>
      <c r="G25" s="5"/>
      <c r="H25" s="5"/>
    </row>
    <row r="26" spans="1:8" x14ac:dyDescent="0.2">
      <c r="A26" s="5">
        <f t="shared" si="2"/>
        <v>13</v>
      </c>
      <c r="B26" s="71">
        <f t="shared" si="3"/>
        <v>545632.14991442941</v>
      </c>
      <c r="C26" s="71">
        <f t="shared" si="0"/>
        <v>181877.3833048098</v>
      </c>
      <c r="D26" s="71">
        <f t="shared" si="4"/>
        <v>363754.7666096196</v>
      </c>
      <c r="E26" s="5"/>
      <c r="F26" s="15">
        <f t="shared" si="1"/>
        <v>90938.691652404901</v>
      </c>
      <c r="G26" s="5"/>
      <c r="H26" s="5"/>
    </row>
    <row r="27" spans="1:8" x14ac:dyDescent="0.2">
      <c r="A27" s="5">
        <f t="shared" si="2"/>
        <v>14</v>
      </c>
      <c r="B27" s="71">
        <f t="shared" si="3"/>
        <v>363754.7666096196</v>
      </c>
      <c r="C27" s="71">
        <f t="shared" si="0"/>
        <v>181877.3833048098</v>
      </c>
      <c r="D27" s="71">
        <f t="shared" si="4"/>
        <v>181877.3833048098</v>
      </c>
      <c r="E27" s="5"/>
      <c r="F27" s="15">
        <f t="shared" si="1"/>
        <v>90938.691652404901</v>
      </c>
      <c r="G27" s="5"/>
      <c r="H27" s="5"/>
    </row>
    <row r="28" spans="1:8" x14ac:dyDescent="0.2">
      <c r="A28" s="5">
        <f t="shared" si="2"/>
        <v>15</v>
      </c>
      <c r="B28" s="71">
        <f t="shared" si="3"/>
        <v>181877.3833048098</v>
      </c>
      <c r="C28" s="71">
        <f t="shared" si="0"/>
        <v>181877.3833048098</v>
      </c>
      <c r="D28" s="71">
        <f t="shared" si="4"/>
        <v>0</v>
      </c>
      <c r="E28" s="5"/>
      <c r="F28" s="15">
        <f t="shared" si="1"/>
        <v>90938.691652404901</v>
      </c>
      <c r="G28" s="5"/>
      <c r="H28" s="5"/>
    </row>
    <row r="29" spans="1:8" x14ac:dyDescent="0.2">
      <c r="A29" s="5" t="str">
        <f t="shared" si="2"/>
        <v/>
      </c>
      <c r="B29" s="71" t="str">
        <f t="shared" si="3"/>
        <v/>
      </c>
      <c r="C29" s="71" t="str">
        <f t="shared" si="0"/>
        <v/>
      </c>
      <c r="D29" s="71" t="str">
        <f t="shared" si="4"/>
        <v/>
      </c>
      <c r="E29" s="5"/>
      <c r="F29" s="15" t="str">
        <f t="shared" si="1"/>
        <v/>
      </c>
      <c r="G29" s="5"/>
      <c r="H29" s="5"/>
    </row>
    <row r="30" spans="1:8" x14ac:dyDescent="0.2">
      <c r="A30" s="5" t="str">
        <f t="shared" si="2"/>
        <v/>
      </c>
      <c r="B30" s="71" t="str">
        <f t="shared" si="3"/>
        <v/>
      </c>
      <c r="C30" s="71" t="str">
        <f t="shared" si="0"/>
        <v/>
      </c>
      <c r="D30" s="71" t="str">
        <f t="shared" si="4"/>
        <v/>
      </c>
      <c r="E30" s="5"/>
      <c r="F30" s="15" t="str">
        <f t="shared" si="1"/>
        <v/>
      </c>
      <c r="G30" s="5"/>
      <c r="H30" s="5"/>
    </row>
    <row r="31" spans="1:8" x14ac:dyDescent="0.2">
      <c r="A31" s="5" t="str">
        <f t="shared" si="2"/>
        <v/>
      </c>
      <c r="B31" s="71" t="str">
        <f t="shared" si="3"/>
        <v/>
      </c>
      <c r="C31" s="71" t="str">
        <f t="shared" si="0"/>
        <v/>
      </c>
      <c r="D31" s="71" t="str">
        <f t="shared" si="4"/>
        <v/>
      </c>
      <c r="E31" s="5"/>
      <c r="F31" s="15" t="str">
        <f t="shared" si="1"/>
        <v/>
      </c>
      <c r="G31" s="5"/>
      <c r="H31" s="5"/>
    </row>
    <row r="32" spans="1:8" x14ac:dyDescent="0.2">
      <c r="A32" s="5" t="str">
        <f t="shared" si="2"/>
        <v/>
      </c>
      <c r="B32" s="71" t="str">
        <f t="shared" si="3"/>
        <v/>
      </c>
      <c r="C32" s="71" t="str">
        <f t="shared" si="0"/>
        <v/>
      </c>
      <c r="D32" s="71" t="str">
        <f t="shared" si="4"/>
        <v/>
      </c>
      <c r="E32" s="5"/>
      <c r="F32" s="15" t="str">
        <f t="shared" si="1"/>
        <v/>
      </c>
      <c r="G32" s="5"/>
      <c r="H32" s="5"/>
    </row>
    <row r="33" spans="1:8" x14ac:dyDescent="0.2">
      <c r="A33" s="5" t="str">
        <f t="shared" si="2"/>
        <v/>
      </c>
      <c r="B33" s="71" t="str">
        <f t="shared" si="3"/>
        <v/>
      </c>
      <c r="C33" s="71" t="str">
        <f t="shared" si="0"/>
        <v/>
      </c>
      <c r="D33" s="71" t="str">
        <f t="shared" si="4"/>
        <v/>
      </c>
      <c r="E33" s="5"/>
      <c r="F33" s="15" t="str">
        <f t="shared" si="1"/>
        <v/>
      </c>
      <c r="G33" s="5"/>
      <c r="H33" s="5"/>
    </row>
    <row r="34" spans="1:8" x14ac:dyDescent="0.2">
      <c r="A34" s="5" t="str">
        <f t="shared" si="2"/>
        <v/>
      </c>
      <c r="B34" s="71" t="str">
        <f t="shared" si="3"/>
        <v/>
      </c>
      <c r="C34" s="71" t="str">
        <f t="shared" si="0"/>
        <v/>
      </c>
      <c r="D34" s="71" t="str">
        <f t="shared" si="4"/>
        <v/>
      </c>
      <c r="E34" s="5"/>
      <c r="F34" s="15" t="str">
        <f t="shared" si="1"/>
        <v/>
      </c>
      <c r="G34" s="5"/>
      <c r="H34" s="5"/>
    </row>
    <row r="35" spans="1:8" x14ac:dyDescent="0.2">
      <c r="A35" s="1" t="str">
        <f t="shared" si="2"/>
        <v/>
      </c>
      <c r="B35" s="3" t="str">
        <f t="shared" si="3"/>
        <v/>
      </c>
      <c r="C35" s="3" t="str">
        <f t="shared" si="0"/>
        <v/>
      </c>
      <c r="D35" s="3" t="str">
        <f t="shared" si="4"/>
        <v/>
      </c>
      <c r="F35" s="2" t="str">
        <f t="shared" si="1"/>
        <v/>
      </c>
    </row>
    <row r="36" spans="1:8" x14ac:dyDescent="0.2">
      <c r="A36" s="1" t="str">
        <f t="shared" si="2"/>
        <v/>
      </c>
      <c r="B36" s="3" t="str">
        <f t="shared" si="3"/>
        <v/>
      </c>
      <c r="C36" s="3" t="str">
        <f t="shared" si="0"/>
        <v/>
      </c>
      <c r="D36" s="3" t="str">
        <f t="shared" si="4"/>
        <v/>
      </c>
      <c r="F36" s="2" t="str">
        <f t="shared" si="1"/>
        <v/>
      </c>
    </row>
    <row r="37" spans="1:8" x14ac:dyDescent="0.2">
      <c r="A37" s="1" t="str">
        <f t="shared" si="2"/>
        <v/>
      </c>
      <c r="B37" s="3" t="str">
        <f t="shared" si="3"/>
        <v/>
      </c>
      <c r="C37" s="3" t="str">
        <f t="shared" si="0"/>
        <v/>
      </c>
      <c r="D37" s="3" t="str">
        <f t="shared" si="4"/>
        <v/>
      </c>
      <c r="F37" s="2" t="str">
        <f t="shared" si="1"/>
        <v/>
      </c>
    </row>
    <row r="38" spans="1:8" x14ac:dyDescent="0.2">
      <c r="A38" s="1" t="str">
        <f t="shared" si="2"/>
        <v/>
      </c>
      <c r="B38" s="3" t="str">
        <f t="shared" si="3"/>
        <v/>
      </c>
      <c r="C38" s="3" t="str">
        <f t="shared" si="0"/>
        <v/>
      </c>
      <c r="D38" s="3" t="str">
        <f t="shared" si="4"/>
        <v/>
      </c>
      <c r="F38" s="2" t="str">
        <f t="shared" si="1"/>
        <v/>
      </c>
    </row>
    <row r="39" spans="1:8" x14ac:dyDescent="0.2">
      <c r="A39" s="1" t="str">
        <f t="shared" si="2"/>
        <v/>
      </c>
      <c r="B39" s="3" t="str">
        <f t="shared" si="3"/>
        <v/>
      </c>
      <c r="C39" s="3" t="str">
        <f t="shared" si="0"/>
        <v/>
      </c>
      <c r="D39" s="3" t="str">
        <f t="shared" si="4"/>
        <v/>
      </c>
      <c r="F39" s="2" t="str">
        <f t="shared" si="1"/>
        <v/>
      </c>
    </row>
    <row r="40" spans="1:8" x14ac:dyDescent="0.2">
      <c r="A40" s="1" t="str">
        <f t="shared" si="2"/>
        <v/>
      </c>
      <c r="B40" s="3" t="str">
        <f t="shared" si="3"/>
        <v/>
      </c>
      <c r="C40" s="3" t="str">
        <f t="shared" si="0"/>
        <v/>
      </c>
      <c r="D40" s="3" t="str">
        <f t="shared" si="4"/>
        <v/>
      </c>
      <c r="F40" s="2" t="str">
        <f t="shared" si="1"/>
        <v/>
      </c>
    </row>
    <row r="41" spans="1:8" x14ac:dyDescent="0.2">
      <c r="A41" s="1" t="str">
        <f t="shared" si="2"/>
        <v/>
      </c>
      <c r="B41" s="3" t="str">
        <f t="shared" si="3"/>
        <v/>
      </c>
      <c r="C41" s="3" t="str">
        <f t="shared" si="0"/>
        <v/>
      </c>
      <c r="D41" s="3" t="str">
        <f t="shared" si="4"/>
        <v/>
      </c>
      <c r="F41" s="2" t="str">
        <f t="shared" si="1"/>
        <v/>
      </c>
    </row>
    <row r="42" spans="1:8" x14ac:dyDescent="0.2">
      <c r="A42" s="1" t="str">
        <f t="shared" si="2"/>
        <v/>
      </c>
      <c r="B42" s="3" t="str">
        <f t="shared" si="3"/>
        <v/>
      </c>
      <c r="C42" s="3" t="str">
        <f t="shared" si="0"/>
        <v/>
      </c>
      <c r="D42" s="3" t="str">
        <f t="shared" si="4"/>
        <v/>
      </c>
      <c r="F42" s="2" t="str">
        <f t="shared" si="1"/>
        <v/>
      </c>
    </row>
    <row r="43" spans="1:8" x14ac:dyDescent="0.2">
      <c r="A43" s="1" t="str">
        <f t="shared" si="2"/>
        <v/>
      </c>
      <c r="B43" s="3" t="str">
        <f t="shared" si="3"/>
        <v/>
      </c>
      <c r="C43" s="3" t="str">
        <f t="shared" si="0"/>
        <v/>
      </c>
      <c r="D43" s="3" t="str">
        <f t="shared" si="4"/>
        <v/>
      </c>
      <c r="F43" s="2" t="str">
        <f t="shared" si="1"/>
        <v/>
      </c>
    </row>
    <row r="44" spans="1:8" x14ac:dyDescent="0.2">
      <c r="A44" s="1" t="str">
        <f t="shared" si="2"/>
        <v/>
      </c>
      <c r="B44" s="3" t="str">
        <f t="shared" si="3"/>
        <v/>
      </c>
      <c r="C44" s="3" t="str">
        <f t="shared" si="0"/>
        <v/>
      </c>
      <c r="D44" s="3" t="str">
        <f t="shared" si="4"/>
        <v/>
      </c>
      <c r="F44" s="2" t="str">
        <f t="shared" si="1"/>
        <v/>
      </c>
    </row>
    <row r="45" spans="1:8" x14ac:dyDescent="0.2">
      <c r="A45" s="1" t="str">
        <f t="shared" si="2"/>
        <v/>
      </c>
      <c r="B45" s="3" t="str">
        <f t="shared" si="3"/>
        <v/>
      </c>
      <c r="C45" s="3" t="str">
        <f t="shared" si="0"/>
        <v/>
      </c>
      <c r="D45" s="3" t="str">
        <f t="shared" si="4"/>
        <v/>
      </c>
      <c r="F45" s="2" t="str">
        <f t="shared" si="1"/>
        <v/>
      </c>
    </row>
    <row r="46" spans="1:8" x14ac:dyDescent="0.2">
      <c r="A46" s="1" t="str">
        <f t="shared" si="2"/>
        <v/>
      </c>
      <c r="B46" s="3" t="str">
        <f t="shared" si="3"/>
        <v/>
      </c>
      <c r="C46" s="3" t="str">
        <f t="shared" si="0"/>
        <v/>
      </c>
      <c r="D46" s="3" t="str">
        <f t="shared" si="4"/>
        <v/>
      </c>
      <c r="F46" s="2" t="str">
        <f t="shared" si="1"/>
        <v/>
      </c>
    </row>
    <row r="47" spans="1:8" x14ac:dyDescent="0.2">
      <c r="A47" s="1" t="str">
        <f t="shared" ref="A47:A78" si="5">IF(A46="","",IF(A46+1&gt;$C$7,"",A46+1))</f>
        <v/>
      </c>
      <c r="B47" s="3" t="str">
        <f t="shared" ref="B47:B78" si="6">IF(A47="","",D46)</f>
        <v/>
      </c>
      <c r="C47" s="3" t="str">
        <f t="shared" ref="C47:C78" si="7">IF(A47="","",IF(B47-IF(A47="","",IF($D$12&gt;100/($C$7-A47+1),B47*$D$12/100,(B47-$C$8)/($C$7-A47+1)))&lt;$C$8,B47-$C$8,IF(A47="","",IF($D$12&gt;100/($C$7-A47+1),B47*$D$12/100,(B47-$C$8)/($C$7-A47+1)))))</f>
        <v/>
      </c>
      <c r="D47" s="3" t="str">
        <f t="shared" ref="D47:D78" si="8">IF(A47="","",B47-C47)</f>
        <v/>
      </c>
      <c r="F47" s="2" t="str">
        <f t="shared" si="1"/>
        <v/>
      </c>
    </row>
    <row r="48" spans="1:8" x14ac:dyDescent="0.2">
      <c r="A48" s="1" t="str">
        <f t="shared" si="5"/>
        <v/>
      </c>
      <c r="B48" s="3" t="str">
        <f t="shared" si="6"/>
        <v/>
      </c>
      <c r="C48" s="3" t="str">
        <f t="shared" si="7"/>
        <v/>
      </c>
      <c r="D48" s="3" t="str">
        <f t="shared" si="8"/>
        <v/>
      </c>
      <c r="F48" s="2" t="str">
        <f t="shared" si="1"/>
        <v/>
      </c>
    </row>
    <row r="49" spans="1:6" x14ac:dyDescent="0.2">
      <c r="A49" s="1" t="str">
        <f t="shared" si="5"/>
        <v/>
      </c>
      <c r="B49" s="3" t="str">
        <f t="shared" si="6"/>
        <v/>
      </c>
      <c r="C49" s="3" t="str">
        <f t="shared" si="7"/>
        <v/>
      </c>
      <c r="D49" s="3" t="str">
        <f t="shared" si="8"/>
        <v/>
      </c>
      <c r="F49" s="2" t="str">
        <f t="shared" si="1"/>
        <v/>
      </c>
    </row>
    <row r="50" spans="1:6" x14ac:dyDescent="0.2">
      <c r="A50" s="1" t="str">
        <f t="shared" si="5"/>
        <v/>
      </c>
      <c r="B50" s="3" t="str">
        <f t="shared" si="6"/>
        <v/>
      </c>
      <c r="C50" s="3" t="str">
        <f t="shared" si="7"/>
        <v/>
      </c>
      <c r="D50" s="3" t="str">
        <f t="shared" si="8"/>
        <v/>
      </c>
      <c r="F50" s="2" t="str">
        <f t="shared" si="1"/>
        <v/>
      </c>
    </row>
    <row r="51" spans="1:6" x14ac:dyDescent="0.2">
      <c r="A51" s="1" t="str">
        <f t="shared" si="5"/>
        <v/>
      </c>
      <c r="B51" s="3" t="str">
        <f t="shared" si="6"/>
        <v/>
      </c>
      <c r="C51" s="3" t="str">
        <f t="shared" si="7"/>
        <v/>
      </c>
      <c r="D51" s="3" t="str">
        <f t="shared" si="8"/>
        <v/>
      </c>
      <c r="F51" s="2" t="str">
        <f t="shared" si="1"/>
        <v/>
      </c>
    </row>
    <row r="52" spans="1:6" x14ac:dyDescent="0.2">
      <c r="A52" s="1" t="str">
        <f t="shared" si="5"/>
        <v/>
      </c>
      <c r="B52" s="3" t="str">
        <f t="shared" si="6"/>
        <v/>
      </c>
      <c r="C52" s="3" t="str">
        <f t="shared" si="7"/>
        <v/>
      </c>
      <c r="D52" s="3" t="str">
        <f t="shared" si="8"/>
        <v/>
      </c>
      <c r="F52" s="2" t="str">
        <f t="shared" si="1"/>
        <v/>
      </c>
    </row>
    <row r="53" spans="1:6" x14ac:dyDescent="0.2">
      <c r="A53" s="1" t="str">
        <f t="shared" si="5"/>
        <v/>
      </c>
      <c r="B53" s="3" t="str">
        <f t="shared" si="6"/>
        <v/>
      </c>
      <c r="C53" s="3" t="str">
        <f t="shared" si="7"/>
        <v/>
      </c>
      <c r="D53" s="3" t="str">
        <f t="shared" si="8"/>
        <v/>
      </c>
      <c r="F53" s="2" t="str">
        <f t="shared" si="1"/>
        <v/>
      </c>
    </row>
    <row r="54" spans="1:6" x14ac:dyDescent="0.2">
      <c r="A54" s="1" t="str">
        <f t="shared" si="5"/>
        <v/>
      </c>
      <c r="B54" s="3" t="str">
        <f t="shared" si="6"/>
        <v/>
      </c>
      <c r="C54" s="3" t="str">
        <f t="shared" si="7"/>
        <v/>
      </c>
      <c r="D54" s="3" t="str">
        <f t="shared" si="8"/>
        <v/>
      </c>
      <c r="F54" s="2" t="str">
        <f t="shared" si="1"/>
        <v/>
      </c>
    </row>
    <row r="55" spans="1:6" x14ac:dyDescent="0.2">
      <c r="A55" s="1" t="str">
        <f t="shared" si="5"/>
        <v/>
      </c>
      <c r="B55" s="3" t="str">
        <f t="shared" si="6"/>
        <v/>
      </c>
      <c r="C55" s="3" t="str">
        <f t="shared" si="7"/>
        <v/>
      </c>
      <c r="D55" s="3" t="str">
        <f t="shared" si="8"/>
        <v/>
      </c>
      <c r="F55" s="2" t="str">
        <f t="shared" si="1"/>
        <v/>
      </c>
    </row>
    <row r="56" spans="1:6" x14ac:dyDescent="0.2">
      <c r="A56" s="1" t="str">
        <f t="shared" si="5"/>
        <v/>
      </c>
      <c r="B56" s="3" t="str">
        <f t="shared" si="6"/>
        <v/>
      </c>
      <c r="C56" s="3" t="str">
        <f t="shared" si="7"/>
        <v/>
      </c>
      <c r="D56" s="3" t="str">
        <f t="shared" si="8"/>
        <v/>
      </c>
      <c r="F56" s="2" t="str">
        <f t="shared" si="1"/>
        <v/>
      </c>
    </row>
    <row r="57" spans="1:6" x14ac:dyDescent="0.2">
      <c r="A57" s="1" t="str">
        <f t="shared" si="5"/>
        <v/>
      </c>
      <c r="B57" s="3" t="str">
        <f t="shared" si="6"/>
        <v/>
      </c>
      <c r="C57" s="3" t="str">
        <f t="shared" si="7"/>
        <v/>
      </c>
      <c r="D57" s="3" t="str">
        <f t="shared" si="8"/>
        <v/>
      </c>
      <c r="F57" s="2" t="str">
        <f t="shared" si="1"/>
        <v/>
      </c>
    </row>
    <row r="58" spans="1:6" x14ac:dyDescent="0.2">
      <c r="A58" s="1" t="str">
        <f t="shared" si="5"/>
        <v/>
      </c>
      <c r="B58" s="3" t="str">
        <f t="shared" si="6"/>
        <v/>
      </c>
      <c r="C58" s="3" t="str">
        <f t="shared" si="7"/>
        <v/>
      </c>
      <c r="D58" s="3" t="str">
        <f t="shared" si="8"/>
        <v/>
      </c>
      <c r="F58" s="2"/>
    </row>
    <row r="59" spans="1:6" x14ac:dyDescent="0.2">
      <c r="A59" s="1" t="str">
        <f t="shared" si="5"/>
        <v/>
      </c>
      <c r="B59" s="3" t="str">
        <f t="shared" si="6"/>
        <v/>
      </c>
      <c r="C59" s="3" t="str">
        <f t="shared" si="7"/>
        <v/>
      </c>
      <c r="D59" s="3" t="str">
        <f t="shared" si="8"/>
        <v/>
      </c>
      <c r="F59" s="2"/>
    </row>
    <row r="60" spans="1:6" x14ac:dyDescent="0.2">
      <c r="A60" s="1" t="str">
        <f t="shared" si="5"/>
        <v/>
      </c>
      <c r="B60" s="3" t="str">
        <f t="shared" si="6"/>
        <v/>
      </c>
      <c r="C60" s="3" t="str">
        <f t="shared" si="7"/>
        <v/>
      </c>
      <c r="D60" s="3" t="str">
        <f t="shared" si="8"/>
        <v/>
      </c>
      <c r="F60" s="2"/>
    </row>
    <row r="61" spans="1:6" x14ac:dyDescent="0.2">
      <c r="A61" s="1" t="str">
        <f t="shared" si="5"/>
        <v/>
      </c>
      <c r="B61" s="3" t="str">
        <f t="shared" si="6"/>
        <v/>
      </c>
      <c r="C61" s="3" t="str">
        <f t="shared" si="7"/>
        <v/>
      </c>
      <c r="D61" s="3" t="str">
        <f t="shared" si="8"/>
        <v/>
      </c>
      <c r="F61" s="2"/>
    </row>
    <row r="62" spans="1:6" x14ac:dyDescent="0.2">
      <c r="A62" s="1" t="str">
        <f t="shared" si="5"/>
        <v/>
      </c>
      <c r="B62" s="3" t="str">
        <f t="shared" si="6"/>
        <v/>
      </c>
      <c r="C62" s="3" t="str">
        <f t="shared" si="7"/>
        <v/>
      </c>
      <c r="D62" s="3" t="str">
        <f t="shared" si="8"/>
        <v/>
      </c>
      <c r="F62" s="2"/>
    </row>
    <row r="63" spans="1:6" x14ac:dyDescent="0.2">
      <c r="A63" s="1" t="str">
        <f t="shared" si="5"/>
        <v/>
      </c>
      <c r="B63" s="3" t="str">
        <f t="shared" si="6"/>
        <v/>
      </c>
      <c r="C63" s="3" t="str">
        <f t="shared" si="7"/>
        <v/>
      </c>
      <c r="D63" s="3" t="str">
        <f t="shared" si="8"/>
        <v/>
      </c>
      <c r="F63" s="2"/>
    </row>
    <row r="64" spans="1:6" x14ac:dyDescent="0.2">
      <c r="A64" s="1" t="str">
        <f t="shared" si="5"/>
        <v/>
      </c>
      <c r="B64" s="3" t="str">
        <f t="shared" si="6"/>
        <v/>
      </c>
      <c r="C64" s="3" t="str">
        <f t="shared" si="7"/>
        <v/>
      </c>
      <c r="D64" s="3" t="str">
        <f t="shared" si="8"/>
        <v/>
      </c>
      <c r="F64" s="2"/>
    </row>
    <row r="65" spans="1:6" x14ac:dyDescent="0.2">
      <c r="A65" s="1" t="str">
        <f t="shared" si="5"/>
        <v/>
      </c>
      <c r="B65" s="3" t="str">
        <f t="shared" si="6"/>
        <v/>
      </c>
      <c r="C65" s="3" t="str">
        <f t="shared" si="7"/>
        <v/>
      </c>
      <c r="D65" s="3" t="str">
        <f t="shared" si="8"/>
        <v/>
      </c>
      <c r="F65" s="2"/>
    </row>
    <row r="66" spans="1:6" x14ac:dyDescent="0.2">
      <c r="A66" s="1" t="str">
        <f t="shared" si="5"/>
        <v/>
      </c>
      <c r="B66" s="3" t="str">
        <f t="shared" si="6"/>
        <v/>
      </c>
      <c r="C66" s="3" t="str">
        <f t="shared" si="7"/>
        <v/>
      </c>
      <c r="D66" s="3" t="str">
        <f t="shared" si="8"/>
        <v/>
      </c>
      <c r="F66" s="2"/>
    </row>
    <row r="67" spans="1:6" x14ac:dyDescent="0.2">
      <c r="A67" s="1" t="str">
        <f t="shared" si="5"/>
        <v/>
      </c>
      <c r="B67" s="3" t="str">
        <f t="shared" si="6"/>
        <v/>
      </c>
      <c r="C67" s="3" t="str">
        <f t="shared" si="7"/>
        <v/>
      </c>
      <c r="D67" s="3" t="str">
        <f t="shared" si="8"/>
        <v/>
      </c>
      <c r="F67" s="2"/>
    </row>
    <row r="68" spans="1:6" x14ac:dyDescent="0.2">
      <c r="A68" s="1" t="str">
        <f t="shared" si="5"/>
        <v/>
      </c>
      <c r="B68" s="3" t="str">
        <f t="shared" si="6"/>
        <v/>
      </c>
      <c r="C68" s="3" t="str">
        <f t="shared" si="7"/>
        <v/>
      </c>
      <c r="D68" s="3" t="str">
        <f t="shared" si="8"/>
        <v/>
      </c>
      <c r="F68" s="2"/>
    </row>
    <row r="69" spans="1:6" x14ac:dyDescent="0.2">
      <c r="A69" s="1" t="str">
        <f t="shared" si="5"/>
        <v/>
      </c>
      <c r="B69" s="3" t="str">
        <f t="shared" si="6"/>
        <v/>
      </c>
      <c r="C69" s="3" t="str">
        <f t="shared" si="7"/>
        <v/>
      </c>
      <c r="D69" s="3" t="str">
        <f t="shared" si="8"/>
        <v/>
      </c>
      <c r="F69" s="2"/>
    </row>
    <row r="70" spans="1:6" x14ac:dyDescent="0.2">
      <c r="A70" s="1" t="str">
        <f t="shared" si="5"/>
        <v/>
      </c>
      <c r="B70" s="3" t="str">
        <f t="shared" si="6"/>
        <v/>
      </c>
      <c r="C70" s="3" t="str">
        <f t="shared" si="7"/>
        <v/>
      </c>
      <c r="D70" s="3" t="str">
        <f t="shared" si="8"/>
        <v/>
      </c>
      <c r="F70" s="2"/>
    </row>
    <row r="71" spans="1:6" x14ac:dyDescent="0.2">
      <c r="A71" s="1" t="str">
        <f t="shared" si="5"/>
        <v/>
      </c>
      <c r="B71" s="3" t="str">
        <f t="shared" si="6"/>
        <v/>
      </c>
      <c r="C71" s="3" t="str">
        <f t="shared" si="7"/>
        <v/>
      </c>
      <c r="D71" s="3" t="str">
        <f t="shared" si="8"/>
        <v/>
      </c>
      <c r="F71" s="2"/>
    </row>
    <row r="72" spans="1:6" x14ac:dyDescent="0.2">
      <c r="A72" s="1" t="str">
        <f t="shared" si="5"/>
        <v/>
      </c>
      <c r="B72" s="3" t="str">
        <f t="shared" si="6"/>
        <v/>
      </c>
      <c r="C72" s="3" t="str">
        <f t="shared" si="7"/>
        <v/>
      </c>
      <c r="D72" s="3" t="str">
        <f t="shared" si="8"/>
        <v/>
      </c>
      <c r="F72" s="2"/>
    </row>
    <row r="73" spans="1:6" x14ac:dyDescent="0.2">
      <c r="A73" s="1" t="str">
        <f t="shared" si="5"/>
        <v/>
      </c>
      <c r="B73" s="3" t="str">
        <f t="shared" si="6"/>
        <v/>
      </c>
      <c r="C73" s="3" t="str">
        <f t="shared" si="7"/>
        <v/>
      </c>
      <c r="D73" s="3" t="str">
        <f t="shared" si="8"/>
        <v/>
      </c>
      <c r="F73" s="2"/>
    </row>
    <row r="74" spans="1:6" x14ac:dyDescent="0.2">
      <c r="A74" s="1" t="str">
        <f t="shared" si="5"/>
        <v/>
      </c>
      <c r="B74" s="3" t="str">
        <f t="shared" si="6"/>
        <v/>
      </c>
      <c r="C74" s="3" t="str">
        <f t="shared" si="7"/>
        <v/>
      </c>
      <c r="D74" s="3" t="str">
        <f t="shared" si="8"/>
        <v/>
      </c>
      <c r="F74" s="2"/>
    </row>
    <row r="75" spans="1:6" x14ac:dyDescent="0.2">
      <c r="A75" s="1" t="str">
        <f t="shared" si="5"/>
        <v/>
      </c>
      <c r="B75" s="3" t="str">
        <f t="shared" si="6"/>
        <v/>
      </c>
      <c r="C75" s="3" t="str">
        <f t="shared" si="7"/>
        <v/>
      </c>
      <c r="D75" s="3" t="str">
        <f t="shared" si="8"/>
        <v/>
      </c>
      <c r="F75" s="2"/>
    </row>
    <row r="76" spans="1:6" x14ac:dyDescent="0.2">
      <c r="A76" s="1" t="str">
        <f t="shared" si="5"/>
        <v/>
      </c>
      <c r="B76" s="3" t="str">
        <f t="shared" si="6"/>
        <v/>
      </c>
      <c r="C76" s="3" t="str">
        <f t="shared" si="7"/>
        <v/>
      </c>
      <c r="D76" s="3" t="str">
        <f t="shared" si="8"/>
        <v/>
      </c>
      <c r="F76" s="2"/>
    </row>
    <row r="77" spans="1:6" x14ac:dyDescent="0.2">
      <c r="A77" s="1" t="str">
        <f t="shared" si="5"/>
        <v/>
      </c>
      <c r="B77" s="3" t="str">
        <f t="shared" si="6"/>
        <v/>
      </c>
      <c r="C77" s="3" t="str">
        <f t="shared" si="7"/>
        <v/>
      </c>
      <c r="D77" s="3" t="str">
        <f t="shared" si="8"/>
        <v/>
      </c>
      <c r="F77" s="2"/>
    </row>
    <row r="78" spans="1:6" x14ac:dyDescent="0.2">
      <c r="A78" s="1" t="str">
        <f t="shared" si="5"/>
        <v/>
      </c>
      <c r="B78" s="3" t="str">
        <f t="shared" si="6"/>
        <v/>
      </c>
      <c r="C78" s="3" t="str">
        <f t="shared" si="7"/>
        <v/>
      </c>
      <c r="D78" s="3" t="str">
        <f t="shared" si="8"/>
        <v/>
      </c>
      <c r="F78" s="2"/>
    </row>
    <row r="79" spans="1:6" x14ac:dyDescent="0.2">
      <c r="A79" s="1" t="str">
        <f t="shared" ref="A79:A94" si="9">IF(A78="","",IF(A78+1&gt;$C$7,"",A78+1))</f>
        <v/>
      </c>
      <c r="B79" s="3" t="str">
        <f t="shared" ref="B79:B94" si="10">IF(A79="","",D78)</f>
        <v/>
      </c>
      <c r="C79" s="3" t="str">
        <f t="shared" ref="C79:C94" si="11">IF(A79="","",IF(B79-IF(A79="","",IF($D$12&gt;100/($C$7-A79+1),B79*$D$12/100,(B79-$C$8)/($C$7-A79+1)))&lt;$C$8,B79-$C$8,IF(A79="","",IF($D$12&gt;100/($C$7-A79+1),B79*$D$12/100,(B79-$C$8)/($C$7-A79+1)))))</f>
        <v/>
      </c>
      <c r="D79" s="3" t="str">
        <f t="shared" ref="D79:D94" si="12">IF(A79="","",B79-C79)</f>
        <v/>
      </c>
      <c r="F79" s="2"/>
    </row>
    <row r="80" spans="1:6" x14ac:dyDescent="0.2">
      <c r="A80" s="1" t="str">
        <f t="shared" si="9"/>
        <v/>
      </c>
      <c r="B80" s="3" t="str">
        <f t="shared" si="10"/>
        <v/>
      </c>
      <c r="C80" s="3" t="str">
        <f t="shared" si="11"/>
        <v/>
      </c>
      <c r="D80" s="3" t="str">
        <f t="shared" si="12"/>
        <v/>
      </c>
      <c r="F80" s="2"/>
    </row>
    <row r="81" spans="1:6" x14ac:dyDescent="0.2">
      <c r="A81" s="1" t="str">
        <f t="shared" si="9"/>
        <v/>
      </c>
      <c r="B81" s="3" t="str">
        <f t="shared" si="10"/>
        <v/>
      </c>
      <c r="C81" s="3" t="str">
        <f t="shared" si="11"/>
        <v/>
      </c>
      <c r="D81" s="3" t="str">
        <f t="shared" si="12"/>
        <v/>
      </c>
      <c r="F81" s="2"/>
    </row>
    <row r="82" spans="1:6" x14ac:dyDescent="0.2">
      <c r="A82" s="1" t="str">
        <f t="shared" si="9"/>
        <v/>
      </c>
      <c r="B82" s="3" t="str">
        <f t="shared" si="10"/>
        <v/>
      </c>
      <c r="C82" s="3" t="str">
        <f t="shared" si="11"/>
        <v/>
      </c>
      <c r="D82" s="3" t="str">
        <f t="shared" si="12"/>
        <v/>
      </c>
      <c r="F82" s="2"/>
    </row>
    <row r="83" spans="1:6" x14ac:dyDescent="0.2">
      <c r="A83" s="1" t="str">
        <f t="shared" si="9"/>
        <v/>
      </c>
      <c r="B83" s="3" t="str">
        <f t="shared" si="10"/>
        <v/>
      </c>
      <c r="C83" s="3" t="str">
        <f t="shared" si="11"/>
        <v/>
      </c>
      <c r="D83" s="3" t="str">
        <f t="shared" si="12"/>
        <v/>
      </c>
      <c r="F83" s="2"/>
    </row>
    <row r="84" spans="1:6" x14ac:dyDescent="0.2">
      <c r="A84" s="1" t="str">
        <f t="shared" si="9"/>
        <v/>
      </c>
      <c r="B84" s="3" t="str">
        <f t="shared" si="10"/>
        <v/>
      </c>
      <c r="C84" s="3" t="str">
        <f t="shared" si="11"/>
        <v/>
      </c>
      <c r="D84" s="3" t="str">
        <f t="shared" si="12"/>
        <v/>
      </c>
      <c r="F84" s="2"/>
    </row>
    <row r="85" spans="1:6" x14ac:dyDescent="0.2">
      <c r="A85" s="1" t="str">
        <f t="shared" si="9"/>
        <v/>
      </c>
      <c r="B85" s="3" t="str">
        <f t="shared" si="10"/>
        <v/>
      </c>
      <c r="C85" s="3" t="str">
        <f t="shared" si="11"/>
        <v/>
      </c>
      <c r="D85" s="3" t="str">
        <f t="shared" si="12"/>
        <v/>
      </c>
      <c r="F85" s="2"/>
    </row>
    <row r="86" spans="1:6" x14ac:dyDescent="0.2">
      <c r="A86" s="1" t="str">
        <f t="shared" si="9"/>
        <v/>
      </c>
      <c r="B86" s="3" t="str">
        <f t="shared" si="10"/>
        <v/>
      </c>
      <c r="C86" s="3" t="str">
        <f t="shared" si="11"/>
        <v/>
      </c>
      <c r="D86" s="3" t="str">
        <f t="shared" si="12"/>
        <v/>
      </c>
      <c r="F86" s="2"/>
    </row>
    <row r="87" spans="1:6" x14ac:dyDescent="0.2">
      <c r="A87" s="1" t="str">
        <f t="shared" si="9"/>
        <v/>
      </c>
      <c r="B87" s="3" t="str">
        <f t="shared" si="10"/>
        <v/>
      </c>
      <c r="C87" s="3" t="str">
        <f t="shared" si="11"/>
        <v/>
      </c>
      <c r="D87" s="3" t="str">
        <f t="shared" si="12"/>
        <v/>
      </c>
      <c r="F87" s="2"/>
    </row>
    <row r="88" spans="1:6" x14ac:dyDescent="0.2">
      <c r="A88" s="1" t="str">
        <f t="shared" si="9"/>
        <v/>
      </c>
      <c r="B88" s="3" t="str">
        <f t="shared" si="10"/>
        <v/>
      </c>
      <c r="C88" s="3" t="str">
        <f t="shared" si="11"/>
        <v/>
      </c>
      <c r="D88" s="3" t="str">
        <f t="shared" si="12"/>
        <v/>
      </c>
      <c r="F88" s="2"/>
    </row>
    <row r="89" spans="1:6" x14ac:dyDescent="0.2">
      <c r="A89" s="1" t="str">
        <f t="shared" si="9"/>
        <v/>
      </c>
      <c r="B89" s="3" t="str">
        <f t="shared" si="10"/>
        <v/>
      </c>
      <c r="C89" s="3" t="str">
        <f t="shared" si="11"/>
        <v/>
      </c>
      <c r="D89" s="3" t="str">
        <f t="shared" si="12"/>
        <v/>
      </c>
      <c r="F89" s="2"/>
    </row>
    <row r="90" spans="1:6" x14ac:dyDescent="0.2">
      <c r="A90" s="1" t="str">
        <f t="shared" si="9"/>
        <v/>
      </c>
      <c r="B90" s="3" t="str">
        <f t="shared" si="10"/>
        <v/>
      </c>
      <c r="C90" s="3" t="str">
        <f t="shared" si="11"/>
        <v/>
      </c>
      <c r="D90" s="3" t="str">
        <f t="shared" si="12"/>
        <v/>
      </c>
      <c r="F90" s="2"/>
    </row>
    <row r="91" spans="1:6" x14ac:dyDescent="0.2">
      <c r="A91" s="1" t="str">
        <f t="shared" si="9"/>
        <v/>
      </c>
      <c r="B91" s="3" t="str">
        <f t="shared" si="10"/>
        <v/>
      </c>
      <c r="C91" s="3" t="str">
        <f t="shared" si="11"/>
        <v/>
      </c>
      <c r="D91" s="3" t="str">
        <f t="shared" si="12"/>
        <v/>
      </c>
      <c r="F91" s="2"/>
    </row>
    <row r="92" spans="1:6" x14ac:dyDescent="0.2">
      <c r="A92" s="1" t="str">
        <f t="shared" si="9"/>
        <v/>
      </c>
      <c r="B92" s="3" t="str">
        <f t="shared" si="10"/>
        <v/>
      </c>
      <c r="C92" s="3" t="str">
        <f t="shared" si="11"/>
        <v/>
      </c>
      <c r="D92" s="3" t="str">
        <f t="shared" si="12"/>
        <v/>
      </c>
      <c r="F92" s="2"/>
    </row>
    <row r="93" spans="1:6" x14ac:dyDescent="0.2">
      <c r="A93" s="1" t="str">
        <f t="shared" si="9"/>
        <v/>
      </c>
      <c r="B93" s="3" t="str">
        <f t="shared" si="10"/>
        <v/>
      </c>
      <c r="C93" s="3" t="str">
        <f t="shared" si="11"/>
        <v/>
      </c>
      <c r="D93" s="3" t="str">
        <f t="shared" si="12"/>
        <v/>
      </c>
      <c r="F93" s="2"/>
    </row>
    <row r="94" spans="1:6" x14ac:dyDescent="0.2">
      <c r="A94" s="1" t="str">
        <f t="shared" si="9"/>
        <v/>
      </c>
      <c r="B94" s="2" t="str">
        <f t="shared" si="10"/>
        <v/>
      </c>
      <c r="C94" s="2" t="str">
        <f t="shared" si="11"/>
        <v/>
      </c>
      <c r="D94" s="2" t="str">
        <f t="shared" si="12"/>
        <v/>
      </c>
      <c r="F94" s="2"/>
    </row>
    <row r="95" spans="1:6" x14ac:dyDescent="0.2">
      <c r="C95" s="2"/>
      <c r="F95" s="2"/>
    </row>
    <row r="96" spans="1:6" x14ac:dyDescent="0.2">
      <c r="C96" s="2"/>
      <c r="F96" s="2"/>
    </row>
    <row r="97" spans="3:6" x14ac:dyDescent="0.2">
      <c r="C97" s="2"/>
      <c r="F97" s="2"/>
    </row>
    <row r="98" spans="3:6" x14ac:dyDescent="0.2">
      <c r="C98" s="2"/>
      <c r="F98" s="2"/>
    </row>
    <row r="99" spans="3:6" x14ac:dyDescent="0.2">
      <c r="C99" s="2"/>
      <c r="F99" s="2"/>
    </row>
    <row r="100" spans="3:6" x14ac:dyDescent="0.2">
      <c r="C100" s="2"/>
    </row>
    <row r="101" spans="3:6" x14ac:dyDescent="0.2">
      <c r="C101" s="2"/>
    </row>
    <row r="102" spans="3:6" x14ac:dyDescent="0.2">
      <c r="C102" s="2"/>
    </row>
    <row r="103" spans="3:6" x14ac:dyDescent="0.2">
      <c r="C103" s="2"/>
    </row>
    <row r="104" spans="3:6" x14ac:dyDescent="0.2">
      <c r="C104" s="2"/>
    </row>
    <row r="105" spans="3:6" x14ac:dyDescent="0.2">
      <c r="C105" s="2"/>
    </row>
    <row r="106" spans="3:6" x14ac:dyDescent="0.2">
      <c r="C106" s="2"/>
    </row>
    <row r="107" spans="3:6" x14ac:dyDescent="0.2">
      <c r="C107" s="2"/>
    </row>
    <row r="108" spans="3:6" x14ac:dyDescent="0.2">
      <c r="C108" s="2"/>
    </row>
    <row r="109" spans="3:6" x14ac:dyDescent="0.2">
      <c r="C109" s="2"/>
    </row>
    <row r="110" spans="3:6" x14ac:dyDescent="0.2">
      <c r="C110" s="2"/>
    </row>
    <row r="111" spans="3:6" x14ac:dyDescent="0.2">
      <c r="C111" s="2"/>
    </row>
    <row r="112" spans="3:6" x14ac:dyDescent="0.2">
      <c r="C112" s="2"/>
    </row>
    <row r="113" spans="3:3" x14ac:dyDescent="0.2">
      <c r="C113" s="2"/>
    </row>
    <row r="114" spans="3:3" x14ac:dyDescent="0.2">
      <c r="C114" s="2"/>
    </row>
    <row r="115" spans="3:3" x14ac:dyDescent="0.2">
      <c r="C115" s="2"/>
    </row>
    <row r="116" spans="3:3" x14ac:dyDescent="0.2">
      <c r="C116" s="2"/>
    </row>
    <row r="117" spans="3:3" x14ac:dyDescent="0.2">
      <c r="C117" s="2"/>
    </row>
    <row r="118" spans="3:3" x14ac:dyDescent="0.2">
      <c r="C118" s="2"/>
    </row>
    <row r="119" spans="3:3" x14ac:dyDescent="0.2">
      <c r="C119" s="2"/>
    </row>
    <row r="120" spans="3:3" x14ac:dyDescent="0.2">
      <c r="C120" s="2"/>
    </row>
    <row r="121" spans="3:3" x14ac:dyDescent="0.2">
      <c r="C121" s="2"/>
    </row>
    <row r="122" spans="3:3" x14ac:dyDescent="0.2">
      <c r="C122" s="2"/>
    </row>
    <row r="123" spans="3:3" x14ac:dyDescent="0.2">
      <c r="C123" s="2"/>
    </row>
    <row r="124" spans="3:3" x14ac:dyDescent="0.2">
      <c r="C124" s="2"/>
    </row>
    <row r="125" spans="3:3" x14ac:dyDescent="0.2">
      <c r="C125" s="2"/>
    </row>
    <row r="126" spans="3:3" x14ac:dyDescent="0.2">
      <c r="C126" s="2"/>
    </row>
    <row r="127" spans="3:3" x14ac:dyDescent="0.2">
      <c r="C127" s="2"/>
    </row>
    <row r="128" spans="3:3" x14ac:dyDescent="0.2">
      <c r="C128" s="2"/>
    </row>
    <row r="129" spans="3:3" x14ac:dyDescent="0.2">
      <c r="C129" s="2"/>
    </row>
    <row r="130" spans="3:3" x14ac:dyDescent="0.2">
      <c r="C130" s="2"/>
    </row>
    <row r="131" spans="3:3" x14ac:dyDescent="0.2">
      <c r="C131" s="2"/>
    </row>
    <row r="132" spans="3:3" x14ac:dyDescent="0.2">
      <c r="C132" s="2"/>
    </row>
    <row r="133" spans="3:3" x14ac:dyDescent="0.2">
      <c r="C133" s="2"/>
    </row>
    <row r="134" spans="3:3" x14ac:dyDescent="0.2">
      <c r="C134" s="2"/>
    </row>
    <row r="135" spans="3:3" x14ac:dyDescent="0.2">
      <c r="C135" s="2"/>
    </row>
    <row r="136" spans="3:3" x14ac:dyDescent="0.2">
      <c r="C136" s="2"/>
    </row>
    <row r="137" spans="3:3" x14ac:dyDescent="0.2">
      <c r="C137" s="2"/>
    </row>
    <row r="138" spans="3:3" x14ac:dyDescent="0.2">
      <c r="C138" s="2"/>
    </row>
    <row r="139" spans="3:3" x14ac:dyDescent="0.2">
      <c r="C139" s="2"/>
    </row>
    <row r="140" spans="3:3" x14ac:dyDescent="0.2">
      <c r="C140" s="2"/>
    </row>
    <row r="141" spans="3:3" x14ac:dyDescent="0.2">
      <c r="C141" s="2"/>
    </row>
    <row r="142" spans="3:3" x14ac:dyDescent="0.2">
      <c r="C142" s="2"/>
    </row>
    <row r="143" spans="3:3" x14ac:dyDescent="0.2">
      <c r="C143" s="2"/>
    </row>
    <row r="144" spans="3:3" x14ac:dyDescent="0.2">
      <c r="C144" s="2"/>
    </row>
    <row r="145" spans="3:3" x14ac:dyDescent="0.2">
      <c r="C145" s="2"/>
    </row>
    <row r="146" spans="3:3" x14ac:dyDescent="0.2">
      <c r="C146" s="2"/>
    </row>
    <row r="147" spans="3:3" x14ac:dyDescent="0.2">
      <c r="C147" s="2"/>
    </row>
    <row r="148" spans="3:3" x14ac:dyDescent="0.2">
      <c r="C148" s="2"/>
    </row>
    <row r="149" spans="3:3" x14ac:dyDescent="0.2">
      <c r="C149" s="2"/>
    </row>
    <row r="150" spans="3:3" x14ac:dyDescent="0.2">
      <c r="C150" s="2"/>
    </row>
    <row r="151" spans="3:3" x14ac:dyDescent="0.2">
      <c r="C151" s="2"/>
    </row>
    <row r="152" spans="3:3" x14ac:dyDescent="0.2">
      <c r="C152" s="2"/>
    </row>
    <row r="153" spans="3:3" x14ac:dyDescent="0.2">
      <c r="C153" s="2"/>
    </row>
    <row r="154" spans="3:3" x14ac:dyDescent="0.2">
      <c r="C154" s="2"/>
    </row>
    <row r="155" spans="3:3" x14ac:dyDescent="0.2">
      <c r="C155" s="2"/>
    </row>
    <row r="156" spans="3:3" x14ac:dyDescent="0.2">
      <c r="C156" s="2"/>
    </row>
    <row r="157" spans="3:3" x14ac:dyDescent="0.2">
      <c r="C157" s="2"/>
    </row>
    <row r="158" spans="3:3" x14ac:dyDescent="0.2">
      <c r="C158" s="2"/>
    </row>
    <row r="159" spans="3:3" x14ac:dyDescent="0.2">
      <c r="C159" s="2"/>
    </row>
    <row r="160" spans="3:3" x14ac:dyDescent="0.2">
      <c r="C160" s="2"/>
    </row>
    <row r="161" spans="3:3" x14ac:dyDescent="0.2">
      <c r="C161" s="2"/>
    </row>
    <row r="162" spans="3:3" x14ac:dyDescent="0.2">
      <c r="C162" s="2"/>
    </row>
    <row r="163" spans="3:3" x14ac:dyDescent="0.2">
      <c r="C163" s="2"/>
    </row>
    <row r="164" spans="3:3" x14ac:dyDescent="0.2">
      <c r="C164" s="2"/>
    </row>
    <row r="165" spans="3:3" x14ac:dyDescent="0.2">
      <c r="C165" s="2"/>
    </row>
    <row r="166" spans="3:3" x14ac:dyDescent="0.2">
      <c r="C166" s="2"/>
    </row>
    <row r="167" spans="3:3" x14ac:dyDescent="0.2">
      <c r="C167" s="2"/>
    </row>
    <row r="168" spans="3:3" x14ac:dyDescent="0.2">
      <c r="C168" s="2"/>
    </row>
  </sheetData>
  <phoneticPr fontId="6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horizontalDpi="4294967292" verticalDpi="4294967292" r:id="rId1"/>
  <headerFooter alignWithMargins="0">
    <oddHeader>&amp;C&amp;F        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C2" sqref="C2"/>
    </sheetView>
  </sheetViews>
  <sheetFormatPr baseColWidth="10" defaultRowHeight="12.75" x14ac:dyDescent="0.2"/>
  <cols>
    <col min="1" max="1" width="6.28515625" style="121" customWidth="1"/>
    <col min="2" max="2" width="13.85546875" style="121" customWidth="1"/>
    <col min="3" max="3" width="13.28515625" style="121" customWidth="1"/>
    <col min="4" max="16384" width="11.42578125" style="121"/>
  </cols>
  <sheetData>
    <row r="1" spans="1:5" x14ac:dyDescent="0.2">
      <c r="A1" s="122" t="s">
        <v>87</v>
      </c>
      <c r="B1" s="123"/>
      <c r="C1" s="123"/>
      <c r="D1" s="123"/>
      <c r="E1" s="123"/>
    </row>
    <row r="2" spans="1:5" x14ac:dyDescent="0.2">
      <c r="A2" s="123" t="s">
        <v>1</v>
      </c>
      <c r="B2" s="123"/>
      <c r="C2" s="131">
        <v>50000</v>
      </c>
      <c r="D2" s="123"/>
      <c r="E2" s="123"/>
    </row>
    <row r="3" spans="1:5" x14ac:dyDescent="0.2">
      <c r="A3" s="123" t="s">
        <v>38</v>
      </c>
      <c r="B3" s="123"/>
      <c r="C3" s="129">
        <v>10</v>
      </c>
      <c r="D3" s="123" t="s">
        <v>86</v>
      </c>
      <c r="E3" s="123"/>
    </row>
    <row r="4" spans="1:5" x14ac:dyDescent="0.2">
      <c r="A4" s="123" t="s">
        <v>3</v>
      </c>
      <c r="B4" s="123"/>
      <c r="C4" s="131">
        <v>5000</v>
      </c>
      <c r="D4" s="123"/>
      <c r="E4" s="123"/>
    </row>
    <row r="5" spans="1:5" x14ac:dyDescent="0.2">
      <c r="A5" s="123"/>
      <c r="B5" s="123"/>
      <c r="C5" s="123"/>
      <c r="D5" s="123"/>
      <c r="E5" s="123"/>
    </row>
    <row r="6" spans="1:5" x14ac:dyDescent="0.2">
      <c r="A6" s="122" t="s">
        <v>91</v>
      </c>
      <c r="B6" s="123"/>
      <c r="C6" s="123"/>
      <c r="D6" s="123"/>
      <c r="E6" s="123"/>
    </row>
    <row r="7" spans="1:5" ht="26.25" customHeight="1" x14ac:dyDescent="0.2">
      <c r="A7" s="124" t="s">
        <v>6</v>
      </c>
      <c r="B7" s="125" t="s">
        <v>85</v>
      </c>
      <c r="C7" s="125" t="s">
        <v>90</v>
      </c>
      <c r="D7" s="125" t="s">
        <v>84</v>
      </c>
      <c r="E7" s="123"/>
    </row>
    <row r="8" spans="1:5" x14ac:dyDescent="0.2">
      <c r="A8" s="126">
        <v>1</v>
      </c>
      <c r="B8" s="127">
        <f>C2</f>
        <v>50000</v>
      </c>
      <c r="C8" s="127">
        <f>2*(C2-C4)/(C3+1)</f>
        <v>8181.818181818182</v>
      </c>
      <c r="D8" s="128">
        <f>(B8-C8)</f>
        <v>41818.181818181816</v>
      </c>
      <c r="E8" s="123"/>
    </row>
    <row r="9" spans="1:5" x14ac:dyDescent="0.2">
      <c r="A9" s="126">
        <f>IF(A8="","",IF(ROUND(D8,2)=$C$4,"",A8+1))</f>
        <v>2</v>
      </c>
      <c r="B9" s="128">
        <f>IF(A9="","",D8)</f>
        <v>41818.181818181816</v>
      </c>
      <c r="C9" s="127">
        <f>IF(A9="","",$C$8-(A9-1)*$C$8/$C$3)</f>
        <v>7363.636363636364</v>
      </c>
      <c r="D9" s="128">
        <f>IF(A9="","",B9-C9)</f>
        <v>34454.545454545456</v>
      </c>
      <c r="E9" s="123"/>
    </row>
    <row r="10" spans="1:5" x14ac:dyDescent="0.2">
      <c r="A10" s="126">
        <f t="shared" ref="A10:A29" si="0">IF(A9="","",IF(ROUND(D9,2)=$C$4,"",A9+1))</f>
        <v>3</v>
      </c>
      <c r="B10" s="128">
        <f>IF(A10="","",D9)</f>
        <v>34454.545454545456</v>
      </c>
      <c r="C10" s="127">
        <f t="shared" ref="C10:C30" si="1">IF(A10="","",$C$8-(A10-1)*$C$8/$C$3)</f>
        <v>6545.454545454546</v>
      </c>
      <c r="D10" s="128">
        <f>IF(A10="","",B10-C10)</f>
        <v>27909.090909090912</v>
      </c>
      <c r="E10" s="123"/>
    </row>
    <row r="11" spans="1:5" x14ac:dyDescent="0.2">
      <c r="A11" s="126">
        <f t="shared" si="0"/>
        <v>4</v>
      </c>
      <c r="B11" s="128">
        <f>IF(A11="","",D10)</f>
        <v>27909.090909090912</v>
      </c>
      <c r="C11" s="127">
        <f t="shared" si="1"/>
        <v>5727.2727272727279</v>
      </c>
      <c r="D11" s="128">
        <f>IF(A11="","",B11-C11)</f>
        <v>22181.818181818184</v>
      </c>
      <c r="E11" s="123"/>
    </row>
    <row r="12" spans="1:5" x14ac:dyDescent="0.2">
      <c r="A12" s="126">
        <f t="shared" si="0"/>
        <v>5</v>
      </c>
      <c r="B12" s="128">
        <f>IF(A12="","",D11)</f>
        <v>22181.818181818184</v>
      </c>
      <c r="C12" s="127">
        <f t="shared" si="1"/>
        <v>4909.090909090909</v>
      </c>
      <c r="D12" s="128">
        <f>IF(A12="","",B12-C12)</f>
        <v>17272.727272727276</v>
      </c>
      <c r="E12" s="123"/>
    </row>
    <row r="13" spans="1:5" x14ac:dyDescent="0.2">
      <c r="A13" s="126">
        <f t="shared" si="0"/>
        <v>6</v>
      </c>
      <c r="B13" s="128">
        <f>IF(A13="","",D12)</f>
        <v>17272.727272727276</v>
      </c>
      <c r="C13" s="127">
        <f t="shared" si="1"/>
        <v>4090.909090909091</v>
      </c>
      <c r="D13" s="128">
        <f>IF(A13="","",B13-C13)</f>
        <v>13181.818181818184</v>
      </c>
      <c r="E13" s="123"/>
    </row>
    <row r="14" spans="1:5" x14ac:dyDescent="0.2">
      <c r="A14" s="126">
        <f t="shared" si="0"/>
        <v>7</v>
      </c>
      <c r="B14" s="128">
        <f t="shared" ref="B14:B30" si="2">IF(A14="","",D13)</f>
        <v>13181.818181818184</v>
      </c>
      <c r="C14" s="127">
        <f t="shared" si="1"/>
        <v>3272.727272727273</v>
      </c>
      <c r="D14" s="128">
        <f t="shared" ref="D14:D30" si="3">IF(A14="","",B14-C14)</f>
        <v>9909.0909090909117</v>
      </c>
      <c r="E14" s="123"/>
    </row>
    <row r="15" spans="1:5" x14ac:dyDescent="0.2">
      <c r="A15" s="126">
        <f t="shared" si="0"/>
        <v>8</v>
      </c>
      <c r="B15" s="128">
        <f t="shared" si="2"/>
        <v>9909.0909090909117</v>
      </c>
      <c r="C15" s="127">
        <f t="shared" si="1"/>
        <v>2454.545454545455</v>
      </c>
      <c r="D15" s="128">
        <f t="shared" si="3"/>
        <v>7454.5454545454568</v>
      </c>
      <c r="E15" s="123"/>
    </row>
    <row r="16" spans="1:5" x14ac:dyDescent="0.2">
      <c r="A16" s="126">
        <f t="shared" si="0"/>
        <v>9</v>
      </c>
      <c r="B16" s="128">
        <f t="shared" si="2"/>
        <v>7454.5454545454568</v>
      </c>
      <c r="C16" s="127">
        <f t="shared" si="1"/>
        <v>1636.363636363636</v>
      </c>
      <c r="D16" s="128">
        <f t="shared" si="3"/>
        <v>5818.1818181818207</v>
      </c>
      <c r="E16" s="123"/>
    </row>
    <row r="17" spans="1:5" x14ac:dyDescent="0.2">
      <c r="A17" s="126">
        <f t="shared" si="0"/>
        <v>10</v>
      </c>
      <c r="B17" s="128">
        <f t="shared" si="2"/>
        <v>5818.1818181818207</v>
      </c>
      <c r="C17" s="127">
        <f t="shared" si="1"/>
        <v>818.18181818181893</v>
      </c>
      <c r="D17" s="128">
        <f t="shared" si="3"/>
        <v>5000.0000000000018</v>
      </c>
      <c r="E17" s="123"/>
    </row>
    <row r="18" spans="1:5" x14ac:dyDescent="0.2">
      <c r="A18" s="126" t="str">
        <f t="shared" si="0"/>
        <v/>
      </c>
      <c r="B18" s="128" t="str">
        <f t="shared" si="2"/>
        <v/>
      </c>
      <c r="C18" s="127" t="str">
        <f t="shared" si="1"/>
        <v/>
      </c>
      <c r="D18" s="128" t="str">
        <f t="shared" si="3"/>
        <v/>
      </c>
      <c r="E18" s="123"/>
    </row>
    <row r="19" spans="1:5" x14ac:dyDescent="0.2">
      <c r="A19" s="126" t="str">
        <f t="shared" si="0"/>
        <v/>
      </c>
      <c r="B19" s="128" t="str">
        <f t="shared" si="2"/>
        <v/>
      </c>
      <c r="C19" s="127" t="str">
        <f t="shared" si="1"/>
        <v/>
      </c>
      <c r="D19" s="128" t="str">
        <f t="shared" si="3"/>
        <v/>
      </c>
      <c r="E19" s="123"/>
    </row>
    <row r="20" spans="1:5" x14ac:dyDescent="0.2">
      <c r="A20" s="126" t="str">
        <f t="shared" si="0"/>
        <v/>
      </c>
      <c r="B20" s="128" t="str">
        <f t="shared" si="2"/>
        <v/>
      </c>
      <c r="C20" s="127" t="str">
        <f t="shared" si="1"/>
        <v/>
      </c>
      <c r="D20" s="128" t="str">
        <f t="shared" si="3"/>
        <v/>
      </c>
      <c r="E20" s="123"/>
    </row>
    <row r="21" spans="1:5" x14ac:dyDescent="0.2">
      <c r="A21" s="126" t="str">
        <f t="shared" si="0"/>
        <v/>
      </c>
      <c r="B21" s="128" t="str">
        <f t="shared" si="2"/>
        <v/>
      </c>
      <c r="C21" s="127" t="str">
        <f t="shared" si="1"/>
        <v/>
      </c>
      <c r="D21" s="128" t="str">
        <f t="shared" si="3"/>
        <v/>
      </c>
      <c r="E21" s="123"/>
    </row>
    <row r="22" spans="1:5" x14ac:dyDescent="0.2">
      <c r="A22" s="126" t="str">
        <f t="shared" si="0"/>
        <v/>
      </c>
      <c r="B22" s="128" t="str">
        <f t="shared" si="2"/>
        <v/>
      </c>
      <c r="C22" s="127" t="str">
        <f t="shared" si="1"/>
        <v/>
      </c>
      <c r="D22" s="128" t="str">
        <f t="shared" si="3"/>
        <v/>
      </c>
      <c r="E22" s="123"/>
    </row>
    <row r="23" spans="1:5" x14ac:dyDescent="0.2">
      <c r="A23" s="126" t="str">
        <f t="shared" si="0"/>
        <v/>
      </c>
      <c r="B23" s="128" t="str">
        <f t="shared" si="2"/>
        <v/>
      </c>
      <c r="C23" s="127" t="str">
        <f t="shared" si="1"/>
        <v/>
      </c>
      <c r="D23" s="128" t="str">
        <f t="shared" si="3"/>
        <v/>
      </c>
      <c r="E23" s="123"/>
    </row>
    <row r="24" spans="1:5" x14ac:dyDescent="0.2">
      <c r="A24" s="126" t="str">
        <f t="shared" si="0"/>
        <v/>
      </c>
      <c r="B24" s="128" t="str">
        <f t="shared" si="2"/>
        <v/>
      </c>
      <c r="C24" s="127" t="str">
        <f t="shared" si="1"/>
        <v/>
      </c>
      <c r="D24" s="128" t="str">
        <f t="shared" si="3"/>
        <v/>
      </c>
      <c r="E24" s="123"/>
    </row>
    <row r="25" spans="1:5" x14ac:dyDescent="0.2">
      <c r="A25" s="126" t="str">
        <f t="shared" si="0"/>
        <v/>
      </c>
      <c r="B25" s="128" t="str">
        <f t="shared" si="2"/>
        <v/>
      </c>
      <c r="C25" s="127" t="str">
        <f t="shared" si="1"/>
        <v/>
      </c>
      <c r="D25" s="128" t="str">
        <f t="shared" si="3"/>
        <v/>
      </c>
      <c r="E25" s="123"/>
    </row>
    <row r="26" spans="1:5" x14ac:dyDescent="0.2">
      <c r="A26" s="126" t="str">
        <f t="shared" si="0"/>
        <v/>
      </c>
      <c r="B26" s="128" t="str">
        <f t="shared" si="2"/>
        <v/>
      </c>
      <c r="C26" s="127" t="str">
        <f t="shared" si="1"/>
        <v/>
      </c>
      <c r="D26" s="128" t="str">
        <f t="shared" si="3"/>
        <v/>
      </c>
      <c r="E26" s="123"/>
    </row>
    <row r="27" spans="1:5" x14ac:dyDescent="0.2">
      <c r="A27" s="126" t="str">
        <f t="shared" si="0"/>
        <v/>
      </c>
      <c r="B27" s="128" t="str">
        <f t="shared" si="2"/>
        <v/>
      </c>
      <c r="C27" s="127" t="str">
        <f t="shared" si="1"/>
        <v/>
      </c>
      <c r="D27" s="128" t="str">
        <f t="shared" si="3"/>
        <v/>
      </c>
      <c r="E27" s="123"/>
    </row>
    <row r="28" spans="1:5" x14ac:dyDescent="0.2">
      <c r="A28" s="126" t="str">
        <f t="shared" si="0"/>
        <v/>
      </c>
      <c r="B28" s="128" t="str">
        <f t="shared" si="2"/>
        <v/>
      </c>
      <c r="C28" s="127" t="str">
        <f t="shared" si="1"/>
        <v/>
      </c>
      <c r="D28" s="128" t="str">
        <f t="shared" si="3"/>
        <v/>
      </c>
      <c r="E28" s="123"/>
    </row>
    <row r="29" spans="1:5" x14ac:dyDescent="0.2">
      <c r="A29" s="126" t="str">
        <f t="shared" si="0"/>
        <v/>
      </c>
      <c r="B29" s="128" t="str">
        <f t="shared" si="2"/>
        <v/>
      </c>
      <c r="C29" s="127" t="str">
        <f t="shared" si="1"/>
        <v/>
      </c>
      <c r="D29" s="128" t="str">
        <f t="shared" si="3"/>
        <v/>
      </c>
      <c r="E29" s="123"/>
    </row>
    <row r="30" spans="1:5" x14ac:dyDescent="0.2">
      <c r="A30" s="126" t="str">
        <f>IF(A29="","",IF(D29=$C$4,"",A29+1))</f>
        <v/>
      </c>
      <c r="B30" s="128" t="str">
        <f t="shared" si="2"/>
        <v/>
      </c>
      <c r="C30" s="127" t="str">
        <f t="shared" si="1"/>
        <v/>
      </c>
      <c r="D30" s="128" t="str">
        <f t="shared" si="3"/>
        <v/>
      </c>
      <c r="E30" s="123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5"/>
  <sheetViews>
    <sheetView showGridLines="0" workbookViewId="0">
      <selection activeCell="C3" sqref="C3"/>
    </sheetView>
  </sheetViews>
  <sheetFormatPr baseColWidth="10" defaultRowHeight="12.75" x14ac:dyDescent="0.2"/>
  <cols>
    <col min="1" max="1" width="5.85546875" style="1" customWidth="1"/>
    <col min="2" max="2" width="18.5703125" style="1" customWidth="1"/>
    <col min="3" max="3" width="14.28515625" style="1" customWidth="1"/>
    <col min="4" max="4" width="13.42578125" style="1" customWidth="1"/>
    <col min="5" max="5" width="3.28515625" style="1" customWidth="1"/>
    <col min="6" max="16384" width="11.42578125" style="1"/>
  </cols>
  <sheetData>
    <row r="1" spans="1:8" x14ac:dyDescent="0.2">
      <c r="A1" s="4" t="s">
        <v>0</v>
      </c>
      <c r="B1" s="5"/>
      <c r="C1" s="5"/>
      <c r="D1" s="5"/>
      <c r="E1" s="5"/>
      <c r="F1" s="5"/>
      <c r="G1" s="5"/>
      <c r="H1" s="5"/>
    </row>
    <row r="2" spans="1:8" ht="15.75" x14ac:dyDescent="0.25">
      <c r="A2" s="6"/>
      <c r="B2" s="6"/>
      <c r="C2" s="6"/>
      <c r="D2" s="6"/>
      <c r="E2" s="5"/>
      <c r="F2" s="5"/>
      <c r="G2" s="5"/>
      <c r="H2" s="5"/>
    </row>
    <row r="3" spans="1:8" x14ac:dyDescent="0.2">
      <c r="A3" s="5"/>
      <c r="B3" s="11" t="s">
        <v>1</v>
      </c>
      <c r="C3" s="18">
        <v>10000</v>
      </c>
      <c r="D3" s="5"/>
      <c r="E3" s="5"/>
      <c r="F3" s="5"/>
      <c r="G3" s="5"/>
      <c r="H3" s="5"/>
    </row>
    <row r="4" spans="1:8" x14ac:dyDescent="0.2">
      <c r="A4" s="5"/>
      <c r="B4" s="11" t="s">
        <v>2</v>
      </c>
      <c r="C4" s="26">
        <v>5</v>
      </c>
      <c r="D4" s="5"/>
      <c r="E4" s="5"/>
      <c r="F4" s="5"/>
      <c r="G4" s="5"/>
      <c r="H4" s="5"/>
    </row>
    <row r="5" spans="1:8" x14ac:dyDescent="0.2">
      <c r="A5" s="5"/>
      <c r="B5" s="11" t="s">
        <v>3</v>
      </c>
      <c r="C5" s="18">
        <v>0</v>
      </c>
      <c r="D5" s="5"/>
      <c r="E5" s="5"/>
      <c r="F5" s="5"/>
      <c r="G5" s="5"/>
      <c r="H5" s="5"/>
    </row>
    <row r="6" spans="1:8" x14ac:dyDescent="0.2">
      <c r="A6" s="5"/>
      <c r="B6" s="20" t="s">
        <v>4</v>
      </c>
      <c r="C6" s="21">
        <v>0.25</v>
      </c>
      <c r="D6" s="5"/>
      <c r="E6" s="5"/>
      <c r="F6" s="5"/>
      <c r="G6" s="5"/>
      <c r="H6" s="5"/>
    </row>
    <row r="7" spans="1:8" x14ac:dyDescent="0.2">
      <c r="A7" s="5"/>
      <c r="B7" s="11" t="s">
        <v>5</v>
      </c>
      <c r="C7" s="22">
        <v>0.06</v>
      </c>
      <c r="D7" s="5"/>
      <c r="E7" s="5"/>
      <c r="F7" s="5"/>
      <c r="G7" s="5"/>
      <c r="H7" s="5"/>
    </row>
    <row r="8" spans="1:8" x14ac:dyDescent="0.2">
      <c r="A8" s="5"/>
      <c r="B8" s="9"/>
      <c r="C8" s="9"/>
      <c r="D8" s="9"/>
      <c r="E8" s="5"/>
      <c r="F8" s="5"/>
      <c r="G8" s="7"/>
      <c r="H8" s="5"/>
    </row>
    <row r="9" spans="1:8" ht="39" customHeight="1" x14ac:dyDescent="0.2">
      <c r="A9" s="23" t="s">
        <v>6</v>
      </c>
      <c r="B9" s="24" t="s">
        <v>7</v>
      </c>
      <c r="C9" s="24" t="s">
        <v>8</v>
      </c>
      <c r="D9" s="24" t="s">
        <v>9</v>
      </c>
      <c r="E9" s="5"/>
      <c r="F9" s="24" t="s">
        <v>10</v>
      </c>
      <c r="G9" s="25" t="s">
        <v>11</v>
      </c>
      <c r="H9" s="5"/>
    </row>
    <row r="10" spans="1:8" x14ac:dyDescent="0.2">
      <c r="A10" s="14">
        <v>1</v>
      </c>
      <c r="B10" s="15">
        <f>C3</f>
        <v>10000</v>
      </c>
      <c r="C10" s="15">
        <f>(C3-C5)/C4</f>
        <v>2000</v>
      </c>
      <c r="D10" s="15">
        <f>(B10-C10)</f>
        <v>8000</v>
      </c>
      <c r="E10" s="5"/>
      <c r="F10" s="15">
        <f t="shared" ref="F10:F73" si="0">IF(A10="","",C10*$C$6)</f>
        <v>500</v>
      </c>
      <c r="G10" s="16">
        <f>NPV(C7,F10:F201)</f>
        <v>2106.1818927828567</v>
      </c>
      <c r="H10" s="5"/>
    </row>
    <row r="11" spans="1:8" x14ac:dyDescent="0.2">
      <c r="A11" s="14">
        <f t="shared" ref="A11:A42" si="1">IF(A10="","",IF(A10+1&gt;$C$4,"",A10+1))</f>
        <v>2</v>
      </c>
      <c r="B11" s="15">
        <f>IF(A11="","",D10)</f>
        <v>8000</v>
      </c>
      <c r="C11" s="15">
        <f>IF(A11="","",C10)</f>
        <v>2000</v>
      </c>
      <c r="D11" s="15">
        <f>IF(A11="","",B11-C11)</f>
        <v>6000</v>
      </c>
      <c r="E11" s="5"/>
      <c r="F11" s="15">
        <f t="shared" si="0"/>
        <v>500</v>
      </c>
      <c r="G11" s="5"/>
      <c r="H11" s="5"/>
    </row>
    <row r="12" spans="1:8" x14ac:dyDescent="0.2">
      <c r="A12" s="14">
        <f t="shared" si="1"/>
        <v>3</v>
      </c>
      <c r="B12" s="15">
        <f t="shared" ref="B12:B27" si="2">IF(A12="","",D11)</f>
        <v>6000</v>
      </c>
      <c r="C12" s="15">
        <f t="shared" ref="C12:C27" si="3">IF(A12="","",C11)</f>
        <v>2000</v>
      </c>
      <c r="D12" s="15">
        <f t="shared" ref="D12:D27" si="4">IF(A12="","",B12-C12)</f>
        <v>4000</v>
      </c>
      <c r="E12" s="5"/>
      <c r="F12" s="15">
        <f t="shared" si="0"/>
        <v>500</v>
      </c>
      <c r="G12" s="5"/>
      <c r="H12" s="5"/>
    </row>
    <row r="13" spans="1:8" x14ac:dyDescent="0.2">
      <c r="A13" s="14">
        <f t="shared" si="1"/>
        <v>4</v>
      </c>
      <c r="B13" s="15">
        <f t="shared" si="2"/>
        <v>4000</v>
      </c>
      <c r="C13" s="15">
        <f t="shared" si="3"/>
        <v>2000</v>
      </c>
      <c r="D13" s="15">
        <f t="shared" si="4"/>
        <v>2000</v>
      </c>
      <c r="E13" s="5"/>
      <c r="F13" s="15">
        <f t="shared" si="0"/>
        <v>500</v>
      </c>
      <c r="G13" s="5"/>
      <c r="H13" s="5"/>
    </row>
    <row r="14" spans="1:8" x14ac:dyDescent="0.2">
      <c r="A14" s="14">
        <f t="shared" si="1"/>
        <v>5</v>
      </c>
      <c r="B14" s="15">
        <f t="shared" si="2"/>
        <v>2000</v>
      </c>
      <c r="C14" s="15">
        <f t="shared" si="3"/>
        <v>2000</v>
      </c>
      <c r="D14" s="15">
        <f t="shared" si="4"/>
        <v>0</v>
      </c>
      <c r="E14" s="5"/>
      <c r="F14" s="15">
        <f t="shared" si="0"/>
        <v>500</v>
      </c>
      <c r="G14" s="5"/>
      <c r="H14" s="5"/>
    </row>
    <row r="15" spans="1:8" x14ac:dyDescent="0.2">
      <c r="A15" s="14" t="str">
        <f t="shared" si="1"/>
        <v/>
      </c>
      <c r="B15" s="15" t="str">
        <f t="shared" si="2"/>
        <v/>
      </c>
      <c r="C15" s="15" t="str">
        <f t="shared" si="3"/>
        <v/>
      </c>
      <c r="D15" s="15" t="str">
        <f t="shared" si="4"/>
        <v/>
      </c>
      <c r="E15" s="5"/>
      <c r="F15" s="15" t="str">
        <f t="shared" si="0"/>
        <v/>
      </c>
      <c r="G15" s="5"/>
      <c r="H15" s="5"/>
    </row>
    <row r="16" spans="1:8" x14ac:dyDescent="0.2">
      <c r="A16" s="14" t="str">
        <f t="shared" si="1"/>
        <v/>
      </c>
      <c r="B16" s="15" t="str">
        <f t="shared" si="2"/>
        <v/>
      </c>
      <c r="C16" s="15" t="str">
        <f t="shared" si="3"/>
        <v/>
      </c>
      <c r="D16" s="15" t="str">
        <f t="shared" si="4"/>
        <v/>
      </c>
      <c r="E16" s="5"/>
      <c r="F16" s="15" t="str">
        <f t="shared" si="0"/>
        <v/>
      </c>
      <c r="G16" s="5"/>
      <c r="H16" s="5"/>
    </row>
    <row r="17" spans="1:8" x14ac:dyDescent="0.2">
      <c r="A17" s="14" t="str">
        <f t="shared" si="1"/>
        <v/>
      </c>
      <c r="B17" s="15" t="str">
        <f t="shared" si="2"/>
        <v/>
      </c>
      <c r="C17" s="15" t="str">
        <f t="shared" si="3"/>
        <v/>
      </c>
      <c r="D17" s="15" t="str">
        <f t="shared" si="4"/>
        <v/>
      </c>
      <c r="E17" s="5"/>
      <c r="F17" s="15" t="str">
        <f t="shared" si="0"/>
        <v/>
      </c>
      <c r="G17" s="5"/>
      <c r="H17" s="5"/>
    </row>
    <row r="18" spans="1:8" x14ac:dyDescent="0.2">
      <c r="A18" s="14" t="str">
        <f t="shared" si="1"/>
        <v/>
      </c>
      <c r="B18" s="15" t="str">
        <f t="shared" si="2"/>
        <v/>
      </c>
      <c r="C18" s="15" t="str">
        <f t="shared" si="3"/>
        <v/>
      </c>
      <c r="D18" s="15" t="str">
        <f t="shared" si="4"/>
        <v/>
      </c>
      <c r="E18" s="5"/>
      <c r="F18" s="15" t="str">
        <f t="shared" si="0"/>
        <v/>
      </c>
      <c r="G18" s="5"/>
      <c r="H18" s="5"/>
    </row>
    <row r="19" spans="1:8" x14ac:dyDescent="0.2">
      <c r="A19" s="14" t="str">
        <f t="shared" si="1"/>
        <v/>
      </c>
      <c r="B19" s="15" t="str">
        <f t="shared" si="2"/>
        <v/>
      </c>
      <c r="C19" s="15" t="str">
        <f t="shared" si="3"/>
        <v/>
      </c>
      <c r="D19" s="15" t="str">
        <f t="shared" si="4"/>
        <v/>
      </c>
      <c r="E19" s="5"/>
      <c r="F19" s="15" t="str">
        <f t="shared" si="0"/>
        <v/>
      </c>
      <c r="G19" s="5"/>
      <c r="H19" s="5"/>
    </row>
    <row r="20" spans="1:8" x14ac:dyDescent="0.2">
      <c r="A20" s="14" t="str">
        <f t="shared" si="1"/>
        <v/>
      </c>
      <c r="B20" s="15" t="str">
        <f t="shared" si="2"/>
        <v/>
      </c>
      <c r="C20" s="15" t="str">
        <f t="shared" si="3"/>
        <v/>
      </c>
      <c r="D20" s="15" t="str">
        <f t="shared" si="4"/>
        <v/>
      </c>
      <c r="E20" s="5"/>
      <c r="F20" s="15" t="str">
        <f t="shared" si="0"/>
        <v/>
      </c>
      <c r="G20" s="5"/>
      <c r="H20" s="5"/>
    </row>
    <row r="21" spans="1:8" x14ac:dyDescent="0.2">
      <c r="A21" s="14" t="str">
        <f t="shared" si="1"/>
        <v/>
      </c>
      <c r="B21" s="15" t="str">
        <f t="shared" si="2"/>
        <v/>
      </c>
      <c r="C21" s="15" t="str">
        <f t="shared" si="3"/>
        <v/>
      </c>
      <c r="D21" s="15" t="str">
        <f t="shared" si="4"/>
        <v/>
      </c>
      <c r="E21" s="5"/>
      <c r="F21" s="15" t="str">
        <f t="shared" si="0"/>
        <v/>
      </c>
      <c r="G21" s="5"/>
      <c r="H21" s="5"/>
    </row>
    <row r="22" spans="1:8" x14ac:dyDescent="0.2">
      <c r="A22" s="14" t="str">
        <f t="shared" si="1"/>
        <v/>
      </c>
      <c r="B22" s="15" t="str">
        <f t="shared" si="2"/>
        <v/>
      </c>
      <c r="C22" s="15" t="str">
        <f t="shared" si="3"/>
        <v/>
      </c>
      <c r="D22" s="15" t="str">
        <f t="shared" si="4"/>
        <v/>
      </c>
      <c r="E22" s="5"/>
      <c r="F22" s="15" t="str">
        <f t="shared" si="0"/>
        <v/>
      </c>
      <c r="G22" s="5"/>
      <c r="H22" s="5"/>
    </row>
    <row r="23" spans="1:8" x14ac:dyDescent="0.2">
      <c r="A23" s="14" t="str">
        <f t="shared" si="1"/>
        <v/>
      </c>
      <c r="B23" s="15" t="str">
        <f t="shared" si="2"/>
        <v/>
      </c>
      <c r="C23" s="15" t="str">
        <f t="shared" si="3"/>
        <v/>
      </c>
      <c r="D23" s="15" t="str">
        <f t="shared" si="4"/>
        <v/>
      </c>
      <c r="E23" s="5"/>
      <c r="F23" s="15" t="str">
        <f t="shared" si="0"/>
        <v/>
      </c>
      <c r="G23" s="5"/>
      <c r="H23" s="5"/>
    </row>
    <row r="24" spans="1:8" x14ac:dyDescent="0.2">
      <c r="A24" s="14" t="str">
        <f t="shared" si="1"/>
        <v/>
      </c>
      <c r="B24" s="15" t="str">
        <f t="shared" si="2"/>
        <v/>
      </c>
      <c r="C24" s="15" t="str">
        <f t="shared" si="3"/>
        <v/>
      </c>
      <c r="D24" s="15" t="str">
        <f t="shared" si="4"/>
        <v/>
      </c>
      <c r="E24" s="5"/>
      <c r="F24" s="15" t="str">
        <f t="shared" si="0"/>
        <v/>
      </c>
      <c r="G24" s="5"/>
      <c r="H24" s="5"/>
    </row>
    <row r="25" spans="1:8" x14ac:dyDescent="0.2">
      <c r="A25" s="14" t="str">
        <f t="shared" si="1"/>
        <v/>
      </c>
      <c r="B25" s="15" t="str">
        <f t="shared" si="2"/>
        <v/>
      </c>
      <c r="C25" s="15" t="str">
        <f t="shared" si="3"/>
        <v/>
      </c>
      <c r="D25" s="15" t="str">
        <f t="shared" si="4"/>
        <v/>
      </c>
      <c r="E25" s="5"/>
      <c r="F25" s="15" t="str">
        <f t="shared" si="0"/>
        <v/>
      </c>
      <c r="G25" s="5"/>
      <c r="H25" s="5"/>
    </row>
    <row r="26" spans="1:8" x14ac:dyDescent="0.2">
      <c r="A26" s="14" t="str">
        <f t="shared" si="1"/>
        <v/>
      </c>
      <c r="B26" s="15" t="str">
        <f t="shared" si="2"/>
        <v/>
      </c>
      <c r="C26" s="15" t="str">
        <f t="shared" si="3"/>
        <v/>
      </c>
      <c r="D26" s="15" t="str">
        <f t="shared" si="4"/>
        <v/>
      </c>
      <c r="E26" s="5"/>
      <c r="F26" s="15" t="str">
        <f t="shared" si="0"/>
        <v/>
      </c>
      <c r="G26" s="5"/>
      <c r="H26" s="5"/>
    </row>
    <row r="27" spans="1:8" x14ac:dyDescent="0.2">
      <c r="A27" s="14" t="str">
        <f t="shared" si="1"/>
        <v/>
      </c>
      <c r="B27" s="15" t="str">
        <f t="shared" si="2"/>
        <v/>
      </c>
      <c r="C27" s="15" t="str">
        <f t="shared" si="3"/>
        <v/>
      </c>
      <c r="D27" s="15" t="str">
        <f t="shared" si="4"/>
        <v/>
      </c>
      <c r="E27" s="5"/>
      <c r="F27" s="15" t="str">
        <f t="shared" si="0"/>
        <v/>
      </c>
      <c r="G27" s="5"/>
      <c r="H27" s="5"/>
    </row>
    <row r="28" spans="1:8" x14ac:dyDescent="0.2">
      <c r="A28" s="14" t="str">
        <f t="shared" si="1"/>
        <v/>
      </c>
      <c r="B28" s="15" t="str">
        <f t="shared" ref="B28:B43" si="5">IF(A28="","",D27)</f>
        <v/>
      </c>
      <c r="C28" s="15" t="str">
        <f t="shared" ref="C28:C43" si="6">IF(A28="","",C27)</f>
        <v/>
      </c>
      <c r="D28" s="15" t="str">
        <f t="shared" ref="D28:D43" si="7">IF(A28="","",B28-C28)</f>
        <v/>
      </c>
      <c r="E28" s="5"/>
      <c r="F28" s="15" t="str">
        <f t="shared" si="0"/>
        <v/>
      </c>
      <c r="G28" s="5"/>
      <c r="H28" s="5"/>
    </row>
    <row r="29" spans="1:8" x14ac:dyDescent="0.2">
      <c r="A29" s="14" t="str">
        <f t="shared" si="1"/>
        <v/>
      </c>
      <c r="B29" s="15" t="str">
        <f t="shared" si="5"/>
        <v/>
      </c>
      <c r="C29" s="15" t="str">
        <f t="shared" si="6"/>
        <v/>
      </c>
      <c r="D29" s="15" t="str">
        <f t="shared" si="7"/>
        <v/>
      </c>
      <c r="E29" s="5"/>
      <c r="F29" s="15" t="str">
        <f t="shared" si="0"/>
        <v/>
      </c>
      <c r="G29" s="5"/>
      <c r="H29" s="5"/>
    </row>
    <row r="30" spans="1:8" x14ac:dyDescent="0.2">
      <c r="A30" s="14" t="str">
        <f t="shared" si="1"/>
        <v/>
      </c>
      <c r="B30" s="15" t="str">
        <f t="shared" si="5"/>
        <v/>
      </c>
      <c r="C30" s="15" t="str">
        <f t="shared" si="6"/>
        <v/>
      </c>
      <c r="D30" s="15" t="str">
        <f t="shared" si="7"/>
        <v/>
      </c>
      <c r="E30" s="5"/>
      <c r="F30" s="15" t="str">
        <f t="shared" si="0"/>
        <v/>
      </c>
      <c r="G30" s="5"/>
      <c r="H30" s="5"/>
    </row>
    <row r="31" spans="1:8" x14ac:dyDescent="0.2">
      <c r="A31" s="14" t="str">
        <f t="shared" si="1"/>
        <v/>
      </c>
      <c r="B31" s="15" t="str">
        <f t="shared" si="5"/>
        <v/>
      </c>
      <c r="C31" s="15" t="str">
        <f t="shared" si="6"/>
        <v/>
      </c>
      <c r="D31" s="15" t="str">
        <f t="shared" si="7"/>
        <v/>
      </c>
      <c r="E31" s="5"/>
      <c r="F31" s="15" t="str">
        <f t="shared" si="0"/>
        <v/>
      </c>
      <c r="G31" s="5"/>
      <c r="H31" s="5"/>
    </row>
    <row r="32" spans="1:8" x14ac:dyDescent="0.2">
      <c r="A32" s="14" t="str">
        <f t="shared" si="1"/>
        <v/>
      </c>
      <c r="B32" s="15" t="str">
        <f t="shared" si="5"/>
        <v/>
      </c>
      <c r="C32" s="15" t="str">
        <f t="shared" si="6"/>
        <v/>
      </c>
      <c r="D32" s="15" t="str">
        <f t="shared" si="7"/>
        <v/>
      </c>
      <c r="E32" s="5"/>
      <c r="F32" s="15" t="str">
        <f t="shared" si="0"/>
        <v/>
      </c>
      <c r="G32" s="5"/>
      <c r="H32" s="5"/>
    </row>
    <row r="33" spans="1:8" x14ac:dyDescent="0.2">
      <c r="A33" s="14" t="str">
        <f t="shared" si="1"/>
        <v/>
      </c>
      <c r="B33" s="15" t="str">
        <f t="shared" si="5"/>
        <v/>
      </c>
      <c r="C33" s="15" t="str">
        <f t="shared" si="6"/>
        <v/>
      </c>
      <c r="D33" s="15" t="str">
        <f t="shared" si="7"/>
        <v/>
      </c>
      <c r="E33" s="5"/>
      <c r="F33" s="15" t="str">
        <f t="shared" si="0"/>
        <v/>
      </c>
      <c r="G33" s="5"/>
      <c r="H33" s="5"/>
    </row>
    <row r="34" spans="1:8" x14ac:dyDescent="0.2">
      <c r="A34" s="14" t="str">
        <f t="shared" si="1"/>
        <v/>
      </c>
      <c r="B34" s="15" t="str">
        <f t="shared" si="5"/>
        <v/>
      </c>
      <c r="C34" s="15" t="str">
        <f t="shared" si="6"/>
        <v/>
      </c>
      <c r="D34" s="15" t="str">
        <f t="shared" si="7"/>
        <v/>
      </c>
      <c r="E34" s="5"/>
      <c r="F34" s="15" t="str">
        <f t="shared" si="0"/>
        <v/>
      </c>
      <c r="G34" s="5"/>
      <c r="H34" s="5"/>
    </row>
    <row r="35" spans="1:8" x14ac:dyDescent="0.2">
      <c r="A35" s="14" t="str">
        <f t="shared" si="1"/>
        <v/>
      </c>
      <c r="B35" s="15" t="str">
        <f t="shared" si="5"/>
        <v/>
      </c>
      <c r="C35" s="15" t="str">
        <f t="shared" si="6"/>
        <v/>
      </c>
      <c r="D35" s="15" t="str">
        <f t="shared" si="7"/>
        <v/>
      </c>
      <c r="E35" s="5"/>
      <c r="F35" s="15" t="str">
        <f t="shared" si="0"/>
        <v/>
      </c>
      <c r="G35" s="5"/>
      <c r="H35" s="5"/>
    </row>
    <row r="36" spans="1:8" x14ac:dyDescent="0.2">
      <c r="A36" s="14" t="str">
        <f t="shared" si="1"/>
        <v/>
      </c>
      <c r="B36" s="15" t="str">
        <f t="shared" si="5"/>
        <v/>
      </c>
      <c r="C36" s="15" t="str">
        <f t="shared" si="6"/>
        <v/>
      </c>
      <c r="D36" s="15" t="str">
        <f t="shared" si="7"/>
        <v/>
      </c>
      <c r="E36" s="5"/>
      <c r="F36" s="15" t="str">
        <f t="shared" si="0"/>
        <v/>
      </c>
      <c r="G36" s="5"/>
      <c r="H36" s="5"/>
    </row>
    <row r="37" spans="1:8" x14ac:dyDescent="0.2">
      <c r="A37" s="14" t="str">
        <f t="shared" si="1"/>
        <v/>
      </c>
      <c r="B37" s="15" t="str">
        <f t="shared" si="5"/>
        <v/>
      </c>
      <c r="C37" s="15" t="str">
        <f t="shared" si="6"/>
        <v/>
      </c>
      <c r="D37" s="15" t="str">
        <f t="shared" si="7"/>
        <v/>
      </c>
      <c r="E37" s="5"/>
      <c r="F37" s="15" t="str">
        <f t="shared" si="0"/>
        <v/>
      </c>
      <c r="G37" s="5"/>
      <c r="H37" s="5"/>
    </row>
    <row r="38" spans="1:8" x14ac:dyDescent="0.2">
      <c r="A38" s="14" t="str">
        <f t="shared" si="1"/>
        <v/>
      </c>
      <c r="B38" s="15" t="str">
        <f t="shared" si="5"/>
        <v/>
      </c>
      <c r="C38" s="15" t="str">
        <f t="shared" si="6"/>
        <v/>
      </c>
      <c r="D38" s="15" t="str">
        <f t="shared" si="7"/>
        <v/>
      </c>
      <c r="E38" s="5"/>
      <c r="F38" s="15" t="str">
        <f t="shared" si="0"/>
        <v/>
      </c>
      <c r="G38" s="5"/>
      <c r="H38" s="5"/>
    </row>
    <row r="39" spans="1:8" x14ac:dyDescent="0.2">
      <c r="A39" s="14" t="str">
        <f t="shared" si="1"/>
        <v/>
      </c>
      <c r="B39" s="15" t="str">
        <f t="shared" si="5"/>
        <v/>
      </c>
      <c r="C39" s="15" t="str">
        <f t="shared" si="6"/>
        <v/>
      </c>
      <c r="D39" s="15" t="str">
        <f t="shared" si="7"/>
        <v/>
      </c>
      <c r="E39" s="5"/>
      <c r="F39" s="15" t="str">
        <f t="shared" si="0"/>
        <v/>
      </c>
      <c r="G39" s="5"/>
      <c r="H39" s="5"/>
    </row>
    <row r="40" spans="1:8" x14ac:dyDescent="0.2">
      <c r="A40" s="14" t="str">
        <f t="shared" si="1"/>
        <v/>
      </c>
      <c r="B40" s="15" t="str">
        <f t="shared" si="5"/>
        <v/>
      </c>
      <c r="C40" s="15" t="str">
        <f t="shared" si="6"/>
        <v/>
      </c>
      <c r="D40" s="15" t="str">
        <f t="shared" si="7"/>
        <v/>
      </c>
      <c r="E40" s="5"/>
      <c r="F40" s="15" t="str">
        <f t="shared" si="0"/>
        <v/>
      </c>
      <c r="G40" s="5"/>
      <c r="H40" s="5"/>
    </row>
    <row r="41" spans="1:8" x14ac:dyDescent="0.2">
      <c r="A41" s="14" t="str">
        <f t="shared" si="1"/>
        <v/>
      </c>
      <c r="B41" s="15" t="str">
        <f t="shared" si="5"/>
        <v/>
      </c>
      <c r="C41" s="15" t="str">
        <f t="shared" si="6"/>
        <v/>
      </c>
      <c r="D41" s="15" t="str">
        <f t="shared" si="7"/>
        <v/>
      </c>
      <c r="E41" s="5"/>
      <c r="F41" s="15" t="str">
        <f t="shared" si="0"/>
        <v/>
      </c>
      <c r="G41" s="5"/>
      <c r="H41" s="5"/>
    </row>
    <row r="42" spans="1:8" x14ac:dyDescent="0.2">
      <c r="A42" s="14" t="str">
        <f t="shared" si="1"/>
        <v/>
      </c>
      <c r="B42" s="15" t="str">
        <f t="shared" si="5"/>
        <v/>
      </c>
      <c r="C42" s="15" t="str">
        <f t="shared" si="6"/>
        <v/>
      </c>
      <c r="D42" s="15" t="str">
        <f t="shared" si="7"/>
        <v/>
      </c>
      <c r="E42" s="5"/>
      <c r="F42" s="15" t="str">
        <f t="shared" si="0"/>
        <v/>
      </c>
      <c r="G42" s="5"/>
      <c r="H42" s="5"/>
    </row>
    <row r="43" spans="1:8" x14ac:dyDescent="0.2">
      <c r="A43" s="14" t="str">
        <f t="shared" ref="A43:A74" si="8">IF(A42="","",IF(A42+1&gt;$C$4,"",A42+1))</f>
        <v/>
      </c>
      <c r="B43" s="15" t="str">
        <f t="shared" si="5"/>
        <v/>
      </c>
      <c r="C43" s="15" t="str">
        <f t="shared" si="6"/>
        <v/>
      </c>
      <c r="D43" s="15" t="str">
        <f t="shared" si="7"/>
        <v/>
      </c>
      <c r="E43" s="5"/>
      <c r="F43" s="15" t="str">
        <f t="shared" si="0"/>
        <v/>
      </c>
      <c r="G43" s="5"/>
      <c r="H43" s="5"/>
    </row>
    <row r="44" spans="1:8" x14ac:dyDescent="0.2">
      <c r="A44" s="14" t="str">
        <f t="shared" si="8"/>
        <v/>
      </c>
      <c r="B44" s="15" t="str">
        <f t="shared" ref="B44:B59" si="9">IF(A44="","",D43)</f>
        <v/>
      </c>
      <c r="C44" s="15" t="str">
        <f t="shared" ref="C44:C59" si="10">IF(A44="","",C43)</f>
        <v/>
      </c>
      <c r="D44" s="15" t="str">
        <f t="shared" ref="D44:D59" si="11">IF(A44="","",B44-C44)</f>
        <v/>
      </c>
      <c r="E44" s="5"/>
      <c r="F44" s="15" t="str">
        <f t="shared" si="0"/>
        <v/>
      </c>
      <c r="G44" s="5"/>
      <c r="H44" s="5"/>
    </row>
    <row r="45" spans="1:8" x14ac:dyDescent="0.2">
      <c r="A45" s="14" t="str">
        <f t="shared" si="8"/>
        <v/>
      </c>
      <c r="B45" s="15" t="str">
        <f t="shared" si="9"/>
        <v/>
      </c>
      <c r="C45" s="15" t="str">
        <f t="shared" si="10"/>
        <v/>
      </c>
      <c r="D45" s="15" t="str">
        <f t="shared" si="11"/>
        <v/>
      </c>
      <c r="E45" s="5"/>
      <c r="F45" s="15" t="str">
        <f t="shared" si="0"/>
        <v/>
      </c>
      <c r="G45" s="5"/>
      <c r="H45" s="5"/>
    </row>
    <row r="46" spans="1:8" x14ac:dyDescent="0.2">
      <c r="A46" s="14" t="str">
        <f t="shared" si="8"/>
        <v/>
      </c>
      <c r="B46" s="15" t="str">
        <f t="shared" si="9"/>
        <v/>
      </c>
      <c r="C46" s="15" t="str">
        <f t="shared" si="10"/>
        <v/>
      </c>
      <c r="D46" s="15" t="str">
        <f t="shared" si="11"/>
        <v/>
      </c>
      <c r="E46" s="5"/>
      <c r="F46" s="15" t="str">
        <f t="shared" si="0"/>
        <v/>
      </c>
      <c r="G46" s="5"/>
      <c r="H46" s="5"/>
    </row>
    <row r="47" spans="1:8" x14ac:dyDescent="0.2">
      <c r="A47" s="14" t="str">
        <f t="shared" si="8"/>
        <v/>
      </c>
      <c r="B47" s="15" t="str">
        <f t="shared" si="9"/>
        <v/>
      </c>
      <c r="C47" s="15" t="str">
        <f t="shared" si="10"/>
        <v/>
      </c>
      <c r="D47" s="15" t="str">
        <f t="shared" si="11"/>
        <v/>
      </c>
      <c r="E47" s="5"/>
      <c r="F47" s="15" t="str">
        <f t="shared" si="0"/>
        <v/>
      </c>
      <c r="G47" s="5"/>
      <c r="H47" s="5"/>
    </row>
    <row r="48" spans="1:8" x14ac:dyDescent="0.2">
      <c r="A48" s="14" t="str">
        <f t="shared" si="8"/>
        <v/>
      </c>
      <c r="B48" s="15" t="str">
        <f t="shared" si="9"/>
        <v/>
      </c>
      <c r="C48" s="15" t="str">
        <f t="shared" si="10"/>
        <v/>
      </c>
      <c r="D48" s="15" t="str">
        <f t="shared" si="11"/>
        <v/>
      </c>
      <c r="E48" s="5"/>
      <c r="F48" s="15" t="str">
        <f t="shared" si="0"/>
        <v/>
      </c>
      <c r="G48" s="5"/>
      <c r="H48" s="5"/>
    </row>
    <row r="49" spans="1:8" x14ac:dyDescent="0.2">
      <c r="A49" s="14" t="str">
        <f t="shared" si="8"/>
        <v/>
      </c>
      <c r="B49" s="15" t="str">
        <f t="shared" si="9"/>
        <v/>
      </c>
      <c r="C49" s="15" t="str">
        <f t="shared" si="10"/>
        <v/>
      </c>
      <c r="D49" s="15" t="str">
        <f t="shared" si="11"/>
        <v/>
      </c>
      <c r="E49" s="5"/>
      <c r="F49" s="15" t="str">
        <f t="shared" si="0"/>
        <v/>
      </c>
      <c r="G49" s="5"/>
      <c r="H49" s="5"/>
    </row>
    <row r="50" spans="1:8" x14ac:dyDescent="0.2">
      <c r="A50" s="14" t="str">
        <f t="shared" si="8"/>
        <v/>
      </c>
      <c r="B50" s="15" t="str">
        <f t="shared" si="9"/>
        <v/>
      </c>
      <c r="C50" s="15" t="str">
        <f t="shared" si="10"/>
        <v/>
      </c>
      <c r="D50" s="15" t="str">
        <f t="shared" si="11"/>
        <v/>
      </c>
      <c r="E50" s="5"/>
      <c r="F50" s="15" t="str">
        <f t="shared" si="0"/>
        <v/>
      </c>
      <c r="G50" s="5"/>
      <c r="H50" s="5"/>
    </row>
    <row r="51" spans="1:8" x14ac:dyDescent="0.2">
      <c r="A51" s="14" t="str">
        <f t="shared" si="8"/>
        <v/>
      </c>
      <c r="B51" s="15" t="str">
        <f t="shared" si="9"/>
        <v/>
      </c>
      <c r="C51" s="15" t="str">
        <f t="shared" si="10"/>
        <v/>
      </c>
      <c r="D51" s="15" t="str">
        <f t="shared" si="11"/>
        <v/>
      </c>
      <c r="E51" s="5"/>
      <c r="F51" s="15" t="str">
        <f t="shared" si="0"/>
        <v/>
      </c>
      <c r="G51" s="5"/>
      <c r="H51" s="5"/>
    </row>
    <row r="52" spans="1:8" x14ac:dyDescent="0.2">
      <c r="A52" s="14" t="str">
        <f t="shared" si="8"/>
        <v/>
      </c>
      <c r="B52" s="15" t="str">
        <f t="shared" si="9"/>
        <v/>
      </c>
      <c r="C52" s="15" t="str">
        <f t="shared" si="10"/>
        <v/>
      </c>
      <c r="D52" s="15" t="str">
        <f t="shared" si="11"/>
        <v/>
      </c>
      <c r="E52" s="5"/>
      <c r="F52" s="15" t="str">
        <f t="shared" si="0"/>
        <v/>
      </c>
      <c r="G52" s="5"/>
      <c r="H52" s="5"/>
    </row>
    <row r="53" spans="1:8" x14ac:dyDescent="0.2">
      <c r="A53" s="14" t="str">
        <f t="shared" si="8"/>
        <v/>
      </c>
      <c r="B53" s="15" t="str">
        <f t="shared" si="9"/>
        <v/>
      </c>
      <c r="C53" s="15" t="str">
        <f t="shared" si="10"/>
        <v/>
      </c>
      <c r="D53" s="15" t="str">
        <f t="shared" si="11"/>
        <v/>
      </c>
      <c r="E53" s="5"/>
      <c r="F53" s="15" t="str">
        <f t="shared" si="0"/>
        <v/>
      </c>
      <c r="G53" s="5"/>
      <c r="H53" s="5"/>
    </row>
    <row r="54" spans="1:8" x14ac:dyDescent="0.2">
      <c r="A54" s="14" t="str">
        <f t="shared" si="8"/>
        <v/>
      </c>
      <c r="B54" s="15" t="str">
        <f t="shared" si="9"/>
        <v/>
      </c>
      <c r="C54" s="15" t="str">
        <f t="shared" si="10"/>
        <v/>
      </c>
      <c r="D54" s="15" t="str">
        <f t="shared" si="11"/>
        <v/>
      </c>
      <c r="E54" s="5"/>
      <c r="F54" s="15" t="str">
        <f t="shared" si="0"/>
        <v/>
      </c>
      <c r="G54" s="5"/>
      <c r="H54" s="5"/>
    </row>
    <row r="55" spans="1:8" x14ac:dyDescent="0.2">
      <c r="A55" s="14" t="str">
        <f t="shared" si="8"/>
        <v/>
      </c>
      <c r="B55" s="15" t="str">
        <f t="shared" si="9"/>
        <v/>
      </c>
      <c r="C55" s="15" t="str">
        <f t="shared" si="10"/>
        <v/>
      </c>
      <c r="D55" s="15" t="str">
        <f t="shared" si="11"/>
        <v/>
      </c>
      <c r="E55" s="5"/>
      <c r="F55" s="15" t="str">
        <f t="shared" si="0"/>
        <v/>
      </c>
      <c r="G55" s="5"/>
      <c r="H55" s="5"/>
    </row>
    <row r="56" spans="1:8" x14ac:dyDescent="0.2">
      <c r="A56" s="14" t="str">
        <f t="shared" si="8"/>
        <v/>
      </c>
      <c r="B56" s="15" t="str">
        <f t="shared" si="9"/>
        <v/>
      </c>
      <c r="C56" s="15" t="str">
        <f t="shared" si="10"/>
        <v/>
      </c>
      <c r="D56" s="15" t="str">
        <f t="shared" si="11"/>
        <v/>
      </c>
      <c r="E56" s="5"/>
      <c r="F56" s="15" t="str">
        <f t="shared" si="0"/>
        <v/>
      </c>
      <c r="G56" s="5"/>
      <c r="H56" s="5"/>
    </row>
    <row r="57" spans="1:8" x14ac:dyDescent="0.2">
      <c r="A57" s="14" t="str">
        <f t="shared" si="8"/>
        <v/>
      </c>
      <c r="B57" s="15" t="str">
        <f t="shared" si="9"/>
        <v/>
      </c>
      <c r="C57" s="15" t="str">
        <f t="shared" si="10"/>
        <v/>
      </c>
      <c r="D57" s="15" t="str">
        <f t="shared" si="11"/>
        <v/>
      </c>
      <c r="E57" s="5"/>
      <c r="F57" s="15" t="str">
        <f t="shared" si="0"/>
        <v/>
      </c>
      <c r="G57" s="5"/>
      <c r="H57" s="5"/>
    </row>
    <row r="58" spans="1:8" x14ac:dyDescent="0.2">
      <c r="A58" s="14" t="str">
        <f t="shared" si="8"/>
        <v/>
      </c>
      <c r="B58" s="15" t="str">
        <f t="shared" si="9"/>
        <v/>
      </c>
      <c r="C58" s="15" t="str">
        <f t="shared" si="10"/>
        <v/>
      </c>
      <c r="D58" s="15" t="str">
        <f t="shared" si="11"/>
        <v/>
      </c>
      <c r="E58" s="5"/>
      <c r="F58" s="15" t="str">
        <f t="shared" si="0"/>
        <v/>
      </c>
      <c r="G58" s="5"/>
      <c r="H58" s="5"/>
    </row>
    <row r="59" spans="1:8" x14ac:dyDescent="0.2">
      <c r="A59" s="14" t="str">
        <f t="shared" si="8"/>
        <v/>
      </c>
      <c r="B59" s="15" t="str">
        <f t="shared" si="9"/>
        <v/>
      </c>
      <c r="C59" s="15" t="str">
        <f t="shared" si="10"/>
        <v/>
      </c>
      <c r="D59" s="15" t="str">
        <f t="shared" si="11"/>
        <v/>
      </c>
      <c r="E59" s="5"/>
      <c r="F59" s="15" t="str">
        <f t="shared" si="0"/>
        <v/>
      </c>
      <c r="G59" s="5"/>
      <c r="H59" s="5"/>
    </row>
    <row r="60" spans="1:8" x14ac:dyDescent="0.2">
      <c r="A60" s="14" t="str">
        <f t="shared" si="8"/>
        <v/>
      </c>
      <c r="B60" s="15" t="str">
        <f t="shared" ref="B60:B75" si="12">IF(A60="","",D59)</f>
        <v/>
      </c>
      <c r="C60" s="15" t="str">
        <f t="shared" ref="C60:C75" si="13">IF(A60="","",C59)</f>
        <v/>
      </c>
      <c r="D60" s="15" t="str">
        <f t="shared" ref="D60:D75" si="14">IF(A60="","",B60-C60)</f>
        <v/>
      </c>
      <c r="E60" s="5"/>
      <c r="F60" s="15" t="str">
        <f t="shared" si="0"/>
        <v/>
      </c>
      <c r="G60" s="5"/>
      <c r="H60" s="5"/>
    </row>
    <row r="61" spans="1:8" x14ac:dyDescent="0.2">
      <c r="A61" s="14" t="str">
        <f t="shared" si="8"/>
        <v/>
      </c>
      <c r="B61" s="15" t="str">
        <f t="shared" si="12"/>
        <v/>
      </c>
      <c r="C61" s="15" t="str">
        <f t="shared" si="13"/>
        <v/>
      </c>
      <c r="D61" s="15" t="str">
        <f t="shared" si="14"/>
        <v/>
      </c>
      <c r="E61" s="5"/>
      <c r="F61" s="15" t="str">
        <f t="shared" si="0"/>
        <v/>
      </c>
      <c r="G61" s="5"/>
      <c r="H61" s="5"/>
    </row>
    <row r="62" spans="1:8" x14ac:dyDescent="0.2">
      <c r="A62" s="14" t="str">
        <f t="shared" si="8"/>
        <v/>
      </c>
      <c r="B62" s="15" t="str">
        <f t="shared" si="12"/>
        <v/>
      </c>
      <c r="C62" s="15" t="str">
        <f t="shared" si="13"/>
        <v/>
      </c>
      <c r="D62" s="15" t="str">
        <f t="shared" si="14"/>
        <v/>
      </c>
      <c r="E62" s="5"/>
      <c r="F62" s="15" t="str">
        <f t="shared" si="0"/>
        <v/>
      </c>
      <c r="G62" s="5"/>
      <c r="H62" s="5"/>
    </row>
    <row r="63" spans="1:8" x14ac:dyDescent="0.2">
      <c r="A63" s="14" t="str">
        <f t="shared" si="8"/>
        <v/>
      </c>
      <c r="B63" s="15" t="str">
        <f t="shared" si="12"/>
        <v/>
      </c>
      <c r="C63" s="15" t="str">
        <f t="shared" si="13"/>
        <v/>
      </c>
      <c r="D63" s="15" t="str">
        <f t="shared" si="14"/>
        <v/>
      </c>
      <c r="E63" s="5"/>
      <c r="F63" s="15" t="str">
        <f t="shared" si="0"/>
        <v/>
      </c>
      <c r="G63" s="5"/>
      <c r="H63" s="5"/>
    </row>
    <row r="64" spans="1:8" x14ac:dyDescent="0.2">
      <c r="A64" s="14" t="str">
        <f t="shared" si="8"/>
        <v/>
      </c>
      <c r="B64" s="15" t="str">
        <f t="shared" si="12"/>
        <v/>
      </c>
      <c r="C64" s="15" t="str">
        <f t="shared" si="13"/>
        <v/>
      </c>
      <c r="D64" s="15" t="str">
        <f t="shared" si="14"/>
        <v/>
      </c>
      <c r="E64" s="5"/>
      <c r="F64" s="15" t="str">
        <f t="shared" si="0"/>
        <v/>
      </c>
      <c r="G64" s="5"/>
      <c r="H64" s="5"/>
    </row>
    <row r="65" spans="1:8" x14ac:dyDescent="0.2">
      <c r="A65" s="14" t="str">
        <f t="shared" si="8"/>
        <v/>
      </c>
      <c r="B65" s="15" t="str">
        <f t="shared" si="12"/>
        <v/>
      </c>
      <c r="C65" s="15" t="str">
        <f t="shared" si="13"/>
        <v/>
      </c>
      <c r="D65" s="15" t="str">
        <f t="shared" si="14"/>
        <v/>
      </c>
      <c r="E65" s="5"/>
      <c r="F65" s="15" t="str">
        <f t="shared" si="0"/>
        <v/>
      </c>
      <c r="G65" s="5"/>
      <c r="H65" s="5"/>
    </row>
    <row r="66" spans="1:8" x14ac:dyDescent="0.2">
      <c r="A66" s="14" t="str">
        <f t="shared" si="8"/>
        <v/>
      </c>
      <c r="B66" s="15" t="str">
        <f t="shared" si="12"/>
        <v/>
      </c>
      <c r="C66" s="15" t="str">
        <f t="shared" si="13"/>
        <v/>
      </c>
      <c r="D66" s="15" t="str">
        <f t="shared" si="14"/>
        <v/>
      </c>
      <c r="E66" s="5"/>
      <c r="F66" s="15" t="str">
        <f t="shared" si="0"/>
        <v/>
      </c>
      <c r="G66" s="5"/>
      <c r="H66" s="5"/>
    </row>
    <row r="67" spans="1:8" x14ac:dyDescent="0.2">
      <c r="A67" s="14" t="str">
        <f t="shared" si="8"/>
        <v/>
      </c>
      <c r="B67" s="15" t="str">
        <f t="shared" si="12"/>
        <v/>
      </c>
      <c r="C67" s="15" t="str">
        <f t="shared" si="13"/>
        <v/>
      </c>
      <c r="D67" s="15" t="str">
        <f t="shared" si="14"/>
        <v/>
      </c>
      <c r="E67" s="5"/>
      <c r="F67" s="15" t="str">
        <f t="shared" si="0"/>
        <v/>
      </c>
      <c r="G67" s="5"/>
      <c r="H67" s="5"/>
    </row>
    <row r="68" spans="1:8" x14ac:dyDescent="0.2">
      <c r="A68" s="14" t="str">
        <f t="shared" si="8"/>
        <v/>
      </c>
      <c r="B68" s="15" t="str">
        <f t="shared" si="12"/>
        <v/>
      </c>
      <c r="C68" s="15" t="str">
        <f t="shared" si="13"/>
        <v/>
      </c>
      <c r="D68" s="15" t="str">
        <f t="shared" si="14"/>
        <v/>
      </c>
      <c r="E68" s="5"/>
      <c r="F68" s="15" t="str">
        <f t="shared" si="0"/>
        <v/>
      </c>
      <c r="G68" s="5"/>
      <c r="H68" s="5"/>
    </row>
    <row r="69" spans="1:8" x14ac:dyDescent="0.2">
      <c r="A69" s="14" t="str">
        <f t="shared" si="8"/>
        <v/>
      </c>
      <c r="B69" s="15" t="str">
        <f t="shared" si="12"/>
        <v/>
      </c>
      <c r="C69" s="15" t="str">
        <f t="shared" si="13"/>
        <v/>
      </c>
      <c r="D69" s="15" t="str">
        <f t="shared" si="14"/>
        <v/>
      </c>
      <c r="E69" s="5"/>
      <c r="F69" s="15" t="str">
        <f t="shared" si="0"/>
        <v/>
      </c>
      <c r="G69" s="5"/>
      <c r="H69" s="5"/>
    </row>
    <row r="70" spans="1:8" x14ac:dyDescent="0.2">
      <c r="A70" s="14" t="str">
        <f t="shared" si="8"/>
        <v/>
      </c>
      <c r="B70" s="15" t="str">
        <f t="shared" si="12"/>
        <v/>
      </c>
      <c r="C70" s="15" t="str">
        <f t="shared" si="13"/>
        <v/>
      </c>
      <c r="D70" s="15" t="str">
        <f t="shared" si="14"/>
        <v/>
      </c>
      <c r="E70" s="5"/>
      <c r="F70" s="15" t="str">
        <f t="shared" si="0"/>
        <v/>
      </c>
      <c r="G70" s="5"/>
      <c r="H70" s="5"/>
    </row>
    <row r="71" spans="1:8" x14ac:dyDescent="0.2">
      <c r="A71" s="14" t="str">
        <f t="shared" si="8"/>
        <v/>
      </c>
      <c r="B71" s="15" t="str">
        <f t="shared" si="12"/>
        <v/>
      </c>
      <c r="C71" s="15" t="str">
        <f t="shared" si="13"/>
        <v/>
      </c>
      <c r="D71" s="15" t="str">
        <f t="shared" si="14"/>
        <v/>
      </c>
      <c r="E71" s="5"/>
      <c r="F71" s="15" t="str">
        <f t="shared" si="0"/>
        <v/>
      </c>
      <c r="G71" s="5"/>
      <c r="H71" s="5"/>
    </row>
    <row r="72" spans="1:8" x14ac:dyDescent="0.2">
      <c r="A72" s="14" t="str">
        <f t="shared" si="8"/>
        <v/>
      </c>
      <c r="B72" s="15" t="str">
        <f t="shared" si="12"/>
        <v/>
      </c>
      <c r="C72" s="15" t="str">
        <f t="shared" si="13"/>
        <v/>
      </c>
      <c r="D72" s="15" t="str">
        <f t="shared" si="14"/>
        <v/>
      </c>
      <c r="E72" s="5"/>
      <c r="F72" s="15" t="str">
        <f t="shared" si="0"/>
        <v/>
      </c>
      <c r="G72" s="5"/>
      <c r="H72" s="5"/>
    </row>
    <row r="73" spans="1:8" x14ac:dyDescent="0.2">
      <c r="A73" s="14" t="str">
        <f t="shared" si="8"/>
        <v/>
      </c>
      <c r="B73" s="15" t="str">
        <f t="shared" si="12"/>
        <v/>
      </c>
      <c r="C73" s="15" t="str">
        <f t="shared" si="13"/>
        <v/>
      </c>
      <c r="D73" s="15" t="str">
        <f t="shared" si="14"/>
        <v/>
      </c>
      <c r="E73" s="5"/>
      <c r="F73" s="15" t="str">
        <f t="shared" si="0"/>
        <v/>
      </c>
      <c r="G73" s="5"/>
      <c r="H73" s="5"/>
    </row>
    <row r="74" spans="1:8" x14ac:dyDescent="0.2">
      <c r="A74" s="14" t="str">
        <f t="shared" si="8"/>
        <v/>
      </c>
      <c r="B74" s="15" t="str">
        <f t="shared" si="12"/>
        <v/>
      </c>
      <c r="C74" s="15" t="str">
        <f t="shared" si="13"/>
        <v/>
      </c>
      <c r="D74" s="15" t="str">
        <f t="shared" si="14"/>
        <v/>
      </c>
      <c r="E74" s="5"/>
      <c r="F74" s="15" t="str">
        <f t="shared" ref="F74:F137" si="15">IF(A74="","",C74*$C$6)</f>
        <v/>
      </c>
      <c r="G74" s="5"/>
      <c r="H74" s="5"/>
    </row>
    <row r="75" spans="1:8" x14ac:dyDescent="0.2">
      <c r="A75" s="14" t="str">
        <f t="shared" ref="A75:A90" si="16">IF(A74="","",IF(A74+1&gt;$C$4,"",A74+1))</f>
        <v/>
      </c>
      <c r="B75" s="15" t="str">
        <f t="shared" si="12"/>
        <v/>
      </c>
      <c r="C75" s="15" t="str">
        <f t="shared" si="13"/>
        <v/>
      </c>
      <c r="D75" s="15" t="str">
        <f t="shared" si="14"/>
        <v/>
      </c>
      <c r="E75" s="5"/>
      <c r="F75" s="15" t="str">
        <f t="shared" si="15"/>
        <v/>
      </c>
      <c r="G75" s="5"/>
      <c r="H75" s="5"/>
    </row>
    <row r="76" spans="1:8" x14ac:dyDescent="0.2">
      <c r="A76" s="14" t="str">
        <f t="shared" si="16"/>
        <v/>
      </c>
      <c r="B76" s="15" t="str">
        <f t="shared" ref="B76:B90" si="17">IF(A76="","",D75)</f>
        <v/>
      </c>
      <c r="C76" s="15" t="str">
        <f t="shared" ref="C76:C90" si="18">IF(A76="","",C75)</f>
        <v/>
      </c>
      <c r="D76" s="15" t="str">
        <f t="shared" ref="D76:D90" si="19">IF(A76="","",B76-C76)</f>
        <v/>
      </c>
      <c r="E76" s="5"/>
      <c r="F76" s="15" t="str">
        <f t="shared" si="15"/>
        <v/>
      </c>
      <c r="G76" s="5"/>
      <c r="H76" s="5"/>
    </row>
    <row r="77" spans="1:8" x14ac:dyDescent="0.2">
      <c r="A77" s="14" t="str">
        <f t="shared" si="16"/>
        <v/>
      </c>
      <c r="B77" s="15" t="str">
        <f t="shared" si="17"/>
        <v/>
      </c>
      <c r="C77" s="15" t="str">
        <f t="shared" si="18"/>
        <v/>
      </c>
      <c r="D77" s="15" t="str">
        <f t="shared" si="19"/>
        <v/>
      </c>
      <c r="E77" s="5"/>
      <c r="F77" s="15" t="str">
        <f t="shared" si="15"/>
        <v/>
      </c>
      <c r="G77" s="5"/>
      <c r="H77" s="5"/>
    </row>
    <row r="78" spans="1:8" x14ac:dyDescent="0.2">
      <c r="A78" s="14" t="str">
        <f t="shared" si="16"/>
        <v/>
      </c>
      <c r="B78" s="15" t="str">
        <f t="shared" si="17"/>
        <v/>
      </c>
      <c r="C78" s="15" t="str">
        <f t="shared" si="18"/>
        <v/>
      </c>
      <c r="D78" s="15" t="str">
        <f t="shared" si="19"/>
        <v/>
      </c>
      <c r="E78" s="5"/>
      <c r="F78" s="15" t="str">
        <f t="shared" si="15"/>
        <v/>
      </c>
      <c r="G78" s="5"/>
      <c r="H78" s="5"/>
    </row>
    <row r="79" spans="1:8" x14ac:dyDescent="0.2">
      <c r="A79" s="14" t="str">
        <f t="shared" si="16"/>
        <v/>
      </c>
      <c r="B79" s="15" t="str">
        <f t="shared" si="17"/>
        <v/>
      </c>
      <c r="C79" s="15" t="str">
        <f t="shared" si="18"/>
        <v/>
      </c>
      <c r="D79" s="15" t="str">
        <f t="shared" si="19"/>
        <v/>
      </c>
      <c r="E79" s="5"/>
      <c r="F79" s="15" t="str">
        <f t="shared" si="15"/>
        <v/>
      </c>
      <c r="G79" s="5"/>
      <c r="H79" s="5"/>
    </row>
    <row r="80" spans="1:8" x14ac:dyDescent="0.2">
      <c r="A80" s="14" t="str">
        <f t="shared" si="16"/>
        <v/>
      </c>
      <c r="B80" s="15" t="str">
        <f t="shared" si="17"/>
        <v/>
      </c>
      <c r="C80" s="15" t="str">
        <f t="shared" si="18"/>
        <v/>
      </c>
      <c r="D80" s="15" t="str">
        <f t="shared" si="19"/>
        <v/>
      </c>
      <c r="E80" s="5"/>
      <c r="F80" s="15" t="str">
        <f t="shared" si="15"/>
        <v/>
      </c>
      <c r="G80" s="5"/>
      <c r="H80" s="5"/>
    </row>
    <row r="81" spans="1:8" x14ac:dyDescent="0.2">
      <c r="A81" s="14" t="str">
        <f t="shared" si="16"/>
        <v/>
      </c>
      <c r="B81" s="15" t="str">
        <f t="shared" si="17"/>
        <v/>
      </c>
      <c r="C81" s="15" t="str">
        <f t="shared" si="18"/>
        <v/>
      </c>
      <c r="D81" s="15" t="str">
        <f t="shared" si="19"/>
        <v/>
      </c>
      <c r="E81" s="5"/>
      <c r="F81" s="15" t="str">
        <f t="shared" si="15"/>
        <v/>
      </c>
      <c r="G81" s="5"/>
      <c r="H81" s="5"/>
    </row>
    <row r="82" spans="1:8" x14ac:dyDescent="0.2">
      <c r="A82" s="14" t="str">
        <f t="shared" si="16"/>
        <v/>
      </c>
      <c r="B82" s="15" t="str">
        <f t="shared" si="17"/>
        <v/>
      </c>
      <c r="C82" s="15" t="str">
        <f t="shared" si="18"/>
        <v/>
      </c>
      <c r="D82" s="15" t="str">
        <f t="shared" si="19"/>
        <v/>
      </c>
      <c r="E82" s="5"/>
      <c r="F82" s="15" t="str">
        <f t="shared" si="15"/>
        <v/>
      </c>
      <c r="G82" s="5"/>
      <c r="H82" s="5"/>
    </row>
    <row r="83" spans="1:8" x14ac:dyDescent="0.2">
      <c r="A83" s="14" t="str">
        <f t="shared" si="16"/>
        <v/>
      </c>
      <c r="B83" s="15" t="str">
        <f t="shared" si="17"/>
        <v/>
      </c>
      <c r="C83" s="15" t="str">
        <f t="shared" si="18"/>
        <v/>
      </c>
      <c r="D83" s="15" t="str">
        <f t="shared" si="19"/>
        <v/>
      </c>
      <c r="E83" s="5"/>
      <c r="F83" s="15" t="str">
        <f t="shared" si="15"/>
        <v/>
      </c>
      <c r="G83" s="5"/>
      <c r="H83" s="5"/>
    </row>
    <row r="84" spans="1:8" x14ac:dyDescent="0.2">
      <c r="A84" s="14" t="str">
        <f t="shared" si="16"/>
        <v/>
      </c>
      <c r="B84" s="15" t="str">
        <f t="shared" si="17"/>
        <v/>
      </c>
      <c r="C84" s="15" t="str">
        <f t="shared" si="18"/>
        <v/>
      </c>
      <c r="D84" s="15" t="str">
        <f t="shared" si="19"/>
        <v/>
      </c>
      <c r="E84" s="5"/>
      <c r="F84" s="15" t="str">
        <f t="shared" si="15"/>
        <v/>
      </c>
      <c r="G84" s="5"/>
      <c r="H84" s="5"/>
    </row>
    <row r="85" spans="1:8" x14ac:dyDescent="0.2">
      <c r="A85" s="14" t="str">
        <f t="shared" si="16"/>
        <v/>
      </c>
      <c r="B85" s="15" t="str">
        <f t="shared" si="17"/>
        <v/>
      </c>
      <c r="C85" s="15" t="str">
        <f t="shared" si="18"/>
        <v/>
      </c>
      <c r="D85" s="15" t="str">
        <f t="shared" si="19"/>
        <v/>
      </c>
      <c r="E85" s="5"/>
      <c r="F85" s="15" t="str">
        <f t="shared" si="15"/>
        <v/>
      </c>
      <c r="G85" s="5"/>
      <c r="H85" s="5"/>
    </row>
    <row r="86" spans="1:8" x14ac:dyDescent="0.2">
      <c r="A86" s="14" t="str">
        <f t="shared" si="16"/>
        <v/>
      </c>
      <c r="B86" s="15" t="str">
        <f t="shared" si="17"/>
        <v/>
      </c>
      <c r="C86" s="15" t="str">
        <f t="shared" si="18"/>
        <v/>
      </c>
      <c r="D86" s="15" t="str">
        <f t="shared" si="19"/>
        <v/>
      </c>
      <c r="E86" s="5"/>
      <c r="F86" s="15" t="str">
        <f t="shared" si="15"/>
        <v/>
      </c>
      <c r="G86" s="5"/>
      <c r="H86" s="5"/>
    </row>
    <row r="87" spans="1:8" x14ac:dyDescent="0.2">
      <c r="A87" s="14" t="str">
        <f t="shared" si="16"/>
        <v/>
      </c>
      <c r="B87" s="15" t="str">
        <f t="shared" si="17"/>
        <v/>
      </c>
      <c r="C87" s="15" t="str">
        <f t="shared" si="18"/>
        <v/>
      </c>
      <c r="D87" s="15" t="str">
        <f t="shared" si="19"/>
        <v/>
      </c>
      <c r="E87" s="5"/>
      <c r="F87" s="15" t="str">
        <f t="shared" si="15"/>
        <v/>
      </c>
      <c r="G87" s="5"/>
      <c r="H87" s="5"/>
    </row>
    <row r="88" spans="1:8" x14ac:dyDescent="0.2">
      <c r="A88" s="14" t="str">
        <f t="shared" si="16"/>
        <v/>
      </c>
      <c r="B88" s="15" t="str">
        <f t="shared" si="17"/>
        <v/>
      </c>
      <c r="C88" s="15" t="str">
        <f t="shared" si="18"/>
        <v/>
      </c>
      <c r="D88" s="15" t="str">
        <f t="shared" si="19"/>
        <v/>
      </c>
      <c r="E88" s="5"/>
      <c r="F88" s="15" t="str">
        <f t="shared" si="15"/>
        <v/>
      </c>
      <c r="G88" s="5"/>
      <c r="H88" s="5"/>
    </row>
    <row r="89" spans="1:8" x14ac:dyDescent="0.2">
      <c r="A89" s="14" t="str">
        <f t="shared" si="16"/>
        <v/>
      </c>
      <c r="B89" s="15" t="str">
        <f t="shared" si="17"/>
        <v/>
      </c>
      <c r="C89" s="15" t="str">
        <f t="shared" si="18"/>
        <v/>
      </c>
      <c r="D89" s="15" t="str">
        <f t="shared" si="19"/>
        <v/>
      </c>
      <c r="E89" s="5"/>
      <c r="F89" s="15" t="str">
        <f t="shared" si="15"/>
        <v/>
      </c>
      <c r="G89" s="5"/>
      <c r="H89" s="5"/>
    </row>
    <row r="90" spans="1:8" x14ac:dyDescent="0.2">
      <c r="A90" s="14" t="str">
        <f t="shared" si="16"/>
        <v/>
      </c>
      <c r="B90" s="15" t="str">
        <f t="shared" si="17"/>
        <v/>
      </c>
      <c r="C90" s="15" t="str">
        <f t="shared" si="18"/>
        <v/>
      </c>
      <c r="D90" s="15" t="str">
        <f t="shared" si="19"/>
        <v/>
      </c>
      <c r="E90" s="5"/>
      <c r="F90" s="15" t="str">
        <f t="shared" si="15"/>
        <v/>
      </c>
      <c r="G90" s="5"/>
      <c r="H90" s="5"/>
    </row>
    <row r="91" spans="1:8" x14ac:dyDescent="0.2">
      <c r="A91" s="14"/>
      <c r="B91" s="5"/>
      <c r="C91" s="5"/>
      <c r="D91" s="5"/>
      <c r="E91" s="5"/>
      <c r="F91" s="15" t="str">
        <f t="shared" si="15"/>
        <v/>
      </c>
      <c r="G91" s="5"/>
      <c r="H91" s="5"/>
    </row>
    <row r="92" spans="1:8" x14ac:dyDescent="0.2">
      <c r="A92" s="14"/>
      <c r="B92" s="5"/>
      <c r="C92" s="5"/>
      <c r="D92" s="5"/>
      <c r="E92" s="5"/>
      <c r="F92" s="15" t="str">
        <f t="shared" si="15"/>
        <v/>
      </c>
      <c r="G92" s="5"/>
      <c r="H92" s="5"/>
    </row>
    <row r="93" spans="1:8" x14ac:dyDescent="0.2">
      <c r="A93" s="14"/>
      <c r="B93" s="5"/>
      <c r="C93" s="5"/>
      <c r="D93" s="5"/>
      <c r="E93" s="5"/>
      <c r="F93" s="15" t="str">
        <f t="shared" si="15"/>
        <v/>
      </c>
      <c r="G93" s="5"/>
      <c r="H93" s="5"/>
    </row>
    <row r="94" spans="1:8" x14ac:dyDescent="0.2">
      <c r="A94" s="5"/>
      <c r="B94" s="5"/>
      <c r="C94" s="5"/>
      <c r="D94" s="5"/>
      <c r="E94" s="5"/>
      <c r="F94" s="15" t="str">
        <f t="shared" si="15"/>
        <v/>
      </c>
      <c r="G94" s="5"/>
      <c r="H94" s="5"/>
    </row>
    <row r="95" spans="1:8" x14ac:dyDescent="0.2">
      <c r="A95" s="5"/>
      <c r="B95" s="5"/>
      <c r="C95" s="5"/>
      <c r="D95" s="5"/>
      <c r="E95" s="5"/>
      <c r="F95" s="15" t="str">
        <f t="shared" si="15"/>
        <v/>
      </c>
      <c r="G95" s="5"/>
      <c r="H95" s="5"/>
    </row>
    <row r="96" spans="1:8" x14ac:dyDescent="0.2">
      <c r="A96" s="5"/>
      <c r="B96" s="5"/>
      <c r="C96" s="5"/>
      <c r="D96" s="5"/>
      <c r="E96" s="5"/>
      <c r="F96" s="15" t="str">
        <f t="shared" si="15"/>
        <v/>
      </c>
      <c r="G96" s="5"/>
      <c r="H96" s="5"/>
    </row>
    <row r="97" spans="1:8" x14ac:dyDescent="0.2">
      <c r="A97" s="5"/>
      <c r="B97" s="5"/>
      <c r="C97" s="5"/>
      <c r="D97" s="5"/>
      <c r="E97" s="5"/>
      <c r="F97" s="15" t="str">
        <f t="shared" si="15"/>
        <v/>
      </c>
      <c r="G97" s="5"/>
      <c r="H97" s="5"/>
    </row>
    <row r="98" spans="1:8" x14ac:dyDescent="0.2">
      <c r="A98" s="5"/>
      <c r="B98" s="5"/>
      <c r="C98" s="5"/>
      <c r="D98" s="5"/>
      <c r="E98" s="5"/>
      <c r="F98" s="15" t="str">
        <f t="shared" si="15"/>
        <v/>
      </c>
      <c r="G98" s="5"/>
      <c r="H98" s="5"/>
    </row>
    <row r="99" spans="1:8" x14ac:dyDescent="0.2">
      <c r="A99" s="5"/>
      <c r="B99" s="5"/>
      <c r="C99" s="5"/>
      <c r="D99" s="5"/>
      <c r="E99" s="5"/>
      <c r="F99" s="15" t="str">
        <f t="shared" si="15"/>
        <v/>
      </c>
      <c r="G99" s="5"/>
      <c r="H99" s="5"/>
    </row>
    <row r="100" spans="1:8" x14ac:dyDescent="0.2">
      <c r="A100" s="5"/>
      <c r="B100" s="5"/>
      <c r="C100" s="5"/>
      <c r="D100" s="5"/>
      <c r="E100" s="5"/>
      <c r="F100" s="15" t="str">
        <f t="shared" si="15"/>
        <v/>
      </c>
      <c r="G100" s="5"/>
      <c r="H100" s="5"/>
    </row>
    <row r="101" spans="1:8" x14ac:dyDescent="0.2">
      <c r="A101" s="5"/>
      <c r="B101" s="5"/>
      <c r="C101" s="5"/>
      <c r="D101" s="5"/>
      <c r="E101" s="5"/>
      <c r="F101" s="15" t="str">
        <f t="shared" si="15"/>
        <v/>
      </c>
      <c r="G101" s="5"/>
      <c r="H101" s="5"/>
    </row>
    <row r="102" spans="1:8" x14ac:dyDescent="0.2">
      <c r="A102" s="5"/>
      <c r="B102" s="5"/>
      <c r="C102" s="5"/>
      <c r="D102" s="5"/>
      <c r="E102" s="5"/>
      <c r="F102" s="15" t="str">
        <f t="shared" si="15"/>
        <v/>
      </c>
      <c r="G102" s="5"/>
      <c r="H102" s="5"/>
    </row>
    <row r="103" spans="1:8" x14ac:dyDescent="0.2">
      <c r="A103" s="5"/>
      <c r="B103" s="5"/>
      <c r="C103" s="5"/>
      <c r="D103" s="5"/>
      <c r="E103" s="5"/>
      <c r="F103" s="15" t="str">
        <f t="shared" si="15"/>
        <v/>
      </c>
      <c r="G103" s="5"/>
      <c r="H103" s="5"/>
    </row>
    <row r="104" spans="1:8" x14ac:dyDescent="0.2">
      <c r="A104" s="5"/>
      <c r="B104" s="5"/>
      <c r="C104" s="5"/>
      <c r="D104" s="5"/>
      <c r="E104" s="5"/>
      <c r="F104" s="15" t="str">
        <f t="shared" si="15"/>
        <v/>
      </c>
      <c r="G104" s="5"/>
      <c r="H104" s="5"/>
    </row>
    <row r="105" spans="1:8" x14ac:dyDescent="0.2">
      <c r="A105" s="5"/>
      <c r="B105" s="5"/>
      <c r="C105" s="5"/>
      <c r="D105" s="5"/>
      <c r="E105" s="5"/>
      <c r="F105" s="15" t="str">
        <f t="shared" si="15"/>
        <v/>
      </c>
      <c r="G105" s="5"/>
      <c r="H105" s="5"/>
    </row>
    <row r="106" spans="1:8" x14ac:dyDescent="0.2">
      <c r="A106" s="5"/>
      <c r="B106" s="5"/>
      <c r="C106" s="5"/>
      <c r="D106" s="5"/>
      <c r="E106" s="5"/>
      <c r="F106" s="15" t="str">
        <f t="shared" si="15"/>
        <v/>
      </c>
      <c r="G106" s="5"/>
      <c r="H106" s="5"/>
    </row>
    <row r="107" spans="1:8" x14ac:dyDescent="0.2">
      <c r="A107" s="5"/>
      <c r="B107" s="5"/>
      <c r="C107" s="5"/>
      <c r="D107" s="5"/>
      <c r="E107" s="5"/>
      <c r="F107" s="15" t="str">
        <f t="shared" si="15"/>
        <v/>
      </c>
      <c r="G107" s="5"/>
      <c r="H107" s="5"/>
    </row>
    <row r="108" spans="1:8" x14ac:dyDescent="0.2">
      <c r="A108" s="5"/>
      <c r="B108" s="5"/>
      <c r="C108" s="5"/>
      <c r="D108" s="5"/>
      <c r="E108" s="5"/>
      <c r="F108" s="15" t="str">
        <f t="shared" si="15"/>
        <v/>
      </c>
      <c r="G108" s="5"/>
      <c r="H108" s="5"/>
    </row>
    <row r="109" spans="1:8" x14ac:dyDescent="0.2">
      <c r="A109" s="5"/>
      <c r="B109" s="5"/>
      <c r="C109" s="5"/>
      <c r="D109" s="5"/>
      <c r="E109" s="5"/>
      <c r="F109" s="15" t="str">
        <f t="shared" si="15"/>
        <v/>
      </c>
      <c r="G109" s="5"/>
      <c r="H109" s="5"/>
    </row>
    <row r="110" spans="1:8" x14ac:dyDescent="0.2">
      <c r="A110" s="5"/>
      <c r="B110" s="5"/>
      <c r="C110" s="5"/>
      <c r="D110" s="5"/>
      <c r="E110" s="5"/>
      <c r="F110" s="15" t="str">
        <f t="shared" si="15"/>
        <v/>
      </c>
      <c r="G110" s="5"/>
      <c r="H110" s="5"/>
    </row>
    <row r="111" spans="1:8" x14ac:dyDescent="0.2">
      <c r="A111" s="5"/>
      <c r="B111" s="5"/>
      <c r="C111" s="5"/>
      <c r="D111" s="5"/>
      <c r="E111" s="5"/>
      <c r="F111" s="15" t="str">
        <f t="shared" si="15"/>
        <v/>
      </c>
      <c r="G111" s="5"/>
      <c r="H111" s="5"/>
    </row>
    <row r="112" spans="1:8" x14ac:dyDescent="0.2">
      <c r="A112" s="5"/>
      <c r="B112" s="5"/>
      <c r="C112" s="5"/>
      <c r="D112" s="5"/>
      <c r="E112" s="5"/>
      <c r="F112" s="15" t="str">
        <f t="shared" si="15"/>
        <v/>
      </c>
      <c r="G112" s="5"/>
      <c r="H112" s="5"/>
    </row>
    <row r="113" spans="1:8" x14ac:dyDescent="0.2">
      <c r="A113" s="5"/>
      <c r="B113" s="5"/>
      <c r="C113" s="5"/>
      <c r="D113" s="5"/>
      <c r="E113" s="5"/>
      <c r="F113" s="15" t="str">
        <f t="shared" si="15"/>
        <v/>
      </c>
      <c r="G113" s="5"/>
      <c r="H113" s="5"/>
    </row>
    <row r="114" spans="1:8" x14ac:dyDescent="0.2">
      <c r="A114" s="5"/>
      <c r="B114" s="5"/>
      <c r="C114" s="5"/>
      <c r="D114" s="5"/>
      <c r="E114" s="5"/>
      <c r="F114" s="15" t="str">
        <f t="shared" si="15"/>
        <v/>
      </c>
      <c r="G114" s="5"/>
      <c r="H114" s="5"/>
    </row>
    <row r="115" spans="1:8" x14ac:dyDescent="0.2">
      <c r="A115" s="5"/>
      <c r="B115" s="5"/>
      <c r="C115" s="5"/>
      <c r="D115" s="5"/>
      <c r="E115" s="5"/>
      <c r="F115" s="15" t="str">
        <f t="shared" si="15"/>
        <v/>
      </c>
      <c r="G115" s="5"/>
      <c r="H115" s="5"/>
    </row>
    <row r="116" spans="1:8" x14ac:dyDescent="0.2">
      <c r="A116" s="5"/>
      <c r="B116" s="5"/>
      <c r="C116" s="5"/>
      <c r="D116" s="5"/>
      <c r="E116" s="5"/>
      <c r="F116" s="15" t="str">
        <f t="shared" si="15"/>
        <v/>
      </c>
      <c r="G116" s="5"/>
      <c r="H116" s="5"/>
    </row>
    <row r="117" spans="1:8" x14ac:dyDescent="0.2">
      <c r="A117" s="5"/>
      <c r="B117" s="5"/>
      <c r="C117" s="5"/>
      <c r="D117" s="5"/>
      <c r="E117" s="5"/>
      <c r="F117" s="15" t="str">
        <f t="shared" si="15"/>
        <v/>
      </c>
      <c r="G117" s="5"/>
      <c r="H117" s="5"/>
    </row>
    <row r="118" spans="1:8" x14ac:dyDescent="0.2">
      <c r="A118" s="5"/>
      <c r="B118" s="5"/>
      <c r="C118" s="5"/>
      <c r="D118" s="5"/>
      <c r="E118" s="5"/>
      <c r="F118" s="15" t="str">
        <f t="shared" si="15"/>
        <v/>
      </c>
      <c r="G118" s="5"/>
      <c r="H118" s="5"/>
    </row>
    <row r="119" spans="1:8" x14ac:dyDescent="0.2">
      <c r="A119" s="5"/>
      <c r="B119" s="5"/>
      <c r="C119" s="5"/>
      <c r="D119" s="5"/>
      <c r="E119" s="5"/>
      <c r="F119" s="15" t="str">
        <f t="shared" si="15"/>
        <v/>
      </c>
      <c r="G119" s="5"/>
      <c r="H119" s="5"/>
    </row>
    <row r="120" spans="1:8" x14ac:dyDescent="0.2">
      <c r="A120" s="5"/>
      <c r="B120" s="5"/>
      <c r="C120" s="5"/>
      <c r="D120" s="5"/>
      <c r="E120" s="5"/>
      <c r="F120" s="15" t="str">
        <f t="shared" si="15"/>
        <v/>
      </c>
      <c r="G120" s="5"/>
      <c r="H120" s="5"/>
    </row>
    <row r="121" spans="1:8" x14ac:dyDescent="0.2">
      <c r="A121" s="5"/>
      <c r="B121" s="5"/>
      <c r="C121" s="5"/>
      <c r="D121" s="5"/>
      <c r="E121" s="5"/>
      <c r="F121" s="15" t="str">
        <f t="shared" si="15"/>
        <v/>
      </c>
      <c r="G121" s="5"/>
      <c r="H121" s="5"/>
    </row>
    <row r="122" spans="1:8" x14ac:dyDescent="0.2">
      <c r="A122" s="5"/>
      <c r="B122" s="5"/>
      <c r="C122" s="5"/>
      <c r="D122" s="5"/>
      <c r="E122" s="5"/>
      <c r="F122" s="15" t="str">
        <f t="shared" si="15"/>
        <v/>
      </c>
      <c r="G122" s="5"/>
      <c r="H122" s="5"/>
    </row>
    <row r="123" spans="1:8" x14ac:dyDescent="0.2">
      <c r="A123" s="5"/>
      <c r="B123" s="5"/>
      <c r="C123" s="5"/>
      <c r="D123" s="5"/>
      <c r="E123" s="5"/>
      <c r="F123" s="15" t="str">
        <f t="shared" si="15"/>
        <v/>
      </c>
      <c r="G123" s="5"/>
      <c r="H123" s="5"/>
    </row>
    <row r="124" spans="1:8" x14ac:dyDescent="0.2">
      <c r="A124" s="5"/>
      <c r="B124" s="5"/>
      <c r="C124" s="5"/>
      <c r="D124" s="5"/>
      <c r="E124" s="5"/>
      <c r="F124" s="15" t="str">
        <f t="shared" si="15"/>
        <v/>
      </c>
      <c r="G124" s="5"/>
      <c r="H124" s="5"/>
    </row>
    <row r="125" spans="1:8" x14ac:dyDescent="0.2">
      <c r="A125" s="5"/>
      <c r="B125" s="5"/>
      <c r="C125" s="5"/>
      <c r="D125" s="5"/>
      <c r="E125" s="5"/>
      <c r="F125" s="15" t="str">
        <f t="shared" si="15"/>
        <v/>
      </c>
      <c r="G125" s="5"/>
      <c r="H125" s="5"/>
    </row>
    <row r="126" spans="1:8" x14ac:dyDescent="0.2">
      <c r="A126" s="5"/>
      <c r="B126" s="5"/>
      <c r="C126" s="5"/>
      <c r="D126" s="5"/>
      <c r="E126" s="5"/>
      <c r="F126" s="15" t="str">
        <f t="shared" si="15"/>
        <v/>
      </c>
      <c r="G126" s="5"/>
      <c r="H126" s="5"/>
    </row>
    <row r="127" spans="1:8" x14ac:dyDescent="0.2">
      <c r="A127" s="5"/>
      <c r="B127" s="5"/>
      <c r="C127" s="5"/>
      <c r="D127" s="5"/>
      <c r="E127" s="5"/>
      <c r="F127" s="15" t="str">
        <f t="shared" si="15"/>
        <v/>
      </c>
      <c r="G127" s="5"/>
      <c r="H127" s="5"/>
    </row>
    <row r="128" spans="1:8" x14ac:dyDescent="0.2">
      <c r="A128" s="5"/>
      <c r="B128" s="5"/>
      <c r="C128" s="5"/>
      <c r="D128" s="5"/>
      <c r="E128" s="5"/>
      <c r="F128" s="15" t="str">
        <f t="shared" si="15"/>
        <v/>
      </c>
      <c r="G128" s="5"/>
      <c r="H128" s="5"/>
    </row>
    <row r="129" spans="1:8" x14ac:dyDescent="0.2">
      <c r="A129" s="5"/>
      <c r="B129" s="5"/>
      <c r="C129" s="5"/>
      <c r="D129" s="5"/>
      <c r="E129" s="5"/>
      <c r="F129" s="15" t="str">
        <f t="shared" si="15"/>
        <v/>
      </c>
      <c r="G129" s="5"/>
      <c r="H129" s="5"/>
    </row>
    <row r="130" spans="1:8" x14ac:dyDescent="0.2">
      <c r="A130" s="5"/>
      <c r="B130" s="5"/>
      <c r="C130" s="5"/>
      <c r="D130" s="5"/>
      <c r="E130" s="5"/>
      <c r="F130" s="15" t="str">
        <f t="shared" si="15"/>
        <v/>
      </c>
      <c r="G130" s="5"/>
      <c r="H130" s="5"/>
    </row>
    <row r="131" spans="1:8" x14ac:dyDescent="0.2">
      <c r="A131" s="5"/>
      <c r="B131" s="5"/>
      <c r="C131" s="5"/>
      <c r="D131" s="5"/>
      <c r="E131" s="5"/>
      <c r="F131" s="15" t="str">
        <f t="shared" si="15"/>
        <v/>
      </c>
      <c r="G131" s="5"/>
      <c r="H131" s="5"/>
    </row>
    <row r="132" spans="1:8" x14ac:dyDescent="0.2">
      <c r="A132" s="5"/>
      <c r="B132" s="5"/>
      <c r="C132" s="5"/>
      <c r="D132" s="5"/>
      <c r="E132" s="5"/>
      <c r="F132" s="15" t="str">
        <f t="shared" si="15"/>
        <v/>
      </c>
      <c r="G132" s="5"/>
      <c r="H132" s="5"/>
    </row>
    <row r="133" spans="1:8" x14ac:dyDescent="0.2">
      <c r="A133" s="5"/>
      <c r="B133" s="5"/>
      <c r="C133" s="5"/>
      <c r="D133" s="5"/>
      <c r="E133" s="5"/>
      <c r="F133" s="15" t="str">
        <f t="shared" si="15"/>
        <v/>
      </c>
      <c r="G133" s="5"/>
      <c r="H133" s="5"/>
    </row>
    <row r="134" spans="1:8" x14ac:dyDescent="0.2">
      <c r="A134" s="5"/>
      <c r="B134" s="5"/>
      <c r="C134" s="5"/>
      <c r="D134" s="5"/>
      <c r="E134" s="5"/>
      <c r="F134" s="15" t="str">
        <f t="shared" si="15"/>
        <v/>
      </c>
      <c r="G134" s="5"/>
      <c r="H134" s="5"/>
    </row>
    <row r="135" spans="1:8" x14ac:dyDescent="0.2">
      <c r="A135" s="5"/>
      <c r="B135" s="5"/>
      <c r="C135" s="5"/>
      <c r="D135" s="5"/>
      <c r="E135" s="5"/>
      <c r="F135" s="15" t="str">
        <f t="shared" si="15"/>
        <v/>
      </c>
      <c r="G135" s="5"/>
      <c r="H135" s="5"/>
    </row>
    <row r="136" spans="1:8" x14ac:dyDescent="0.2">
      <c r="A136" s="5"/>
      <c r="B136" s="5"/>
      <c r="C136" s="5"/>
      <c r="D136" s="5"/>
      <c r="E136" s="5"/>
      <c r="F136" s="15" t="str">
        <f t="shared" si="15"/>
        <v/>
      </c>
      <c r="G136" s="5"/>
      <c r="H136" s="5"/>
    </row>
    <row r="137" spans="1:8" x14ac:dyDescent="0.2">
      <c r="A137" s="5"/>
      <c r="B137" s="5"/>
      <c r="C137" s="5"/>
      <c r="D137" s="5"/>
      <c r="E137" s="5"/>
      <c r="F137" s="15" t="str">
        <f t="shared" si="15"/>
        <v/>
      </c>
      <c r="G137" s="5"/>
      <c r="H137" s="5"/>
    </row>
    <row r="138" spans="1:8" x14ac:dyDescent="0.2">
      <c r="A138" s="5"/>
      <c r="B138" s="5"/>
      <c r="C138" s="5"/>
      <c r="D138" s="5"/>
      <c r="E138" s="5"/>
      <c r="F138" s="15" t="str">
        <f t="shared" ref="F138:F201" si="20">IF(A138="","",C138*$C$6)</f>
        <v/>
      </c>
      <c r="G138" s="5"/>
      <c r="H138" s="5"/>
    </row>
    <row r="139" spans="1:8" x14ac:dyDescent="0.2">
      <c r="A139" s="5"/>
      <c r="B139" s="5"/>
      <c r="C139" s="5"/>
      <c r="D139" s="5"/>
      <c r="E139" s="5"/>
      <c r="F139" s="15" t="str">
        <f t="shared" si="20"/>
        <v/>
      </c>
      <c r="G139" s="5"/>
      <c r="H139" s="5"/>
    </row>
    <row r="140" spans="1:8" x14ac:dyDescent="0.2">
      <c r="A140" s="5"/>
      <c r="B140" s="5"/>
      <c r="C140" s="5"/>
      <c r="D140" s="5"/>
      <c r="E140" s="5"/>
      <c r="F140" s="15" t="str">
        <f t="shared" si="20"/>
        <v/>
      </c>
      <c r="G140" s="5"/>
      <c r="H140" s="5"/>
    </row>
    <row r="141" spans="1:8" x14ac:dyDescent="0.2">
      <c r="A141" s="5"/>
      <c r="B141" s="5"/>
      <c r="C141" s="5"/>
      <c r="D141" s="5"/>
      <c r="E141" s="5"/>
      <c r="F141" s="15" t="str">
        <f t="shared" si="20"/>
        <v/>
      </c>
      <c r="G141" s="5"/>
      <c r="H141" s="5"/>
    </row>
    <row r="142" spans="1:8" x14ac:dyDescent="0.2">
      <c r="A142" s="5"/>
      <c r="B142" s="5"/>
      <c r="C142" s="5"/>
      <c r="D142" s="5"/>
      <c r="E142" s="5"/>
      <c r="F142" s="15" t="str">
        <f t="shared" si="20"/>
        <v/>
      </c>
      <c r="G142" s="5"/>
      <c r="H142" s="5"/>
    </row>
    <row r="143" spans="1:8" x14ac:dyDescent="0.2">
      <c r="A143" s="5"/>
      <c r="B143" s="5"/>
      <c r="C143" s="5"/>
      <c r="D143" s="5"/>
      <c r="E143" s="5"/>
      <c r="F143" s="15" t="str">
        <f t="shared" si="20"/>
        <v/>
      </c>
      <c r="G143" s="5"/>
      <c r="H143" s="5"/>
    </row>
    <row r="144" spans="1:8" x14ac:dyDescent="0.2">
      <c r="A144" s="5"/>
      <c r="B144" s="5"/>
      <c r="C144" s="5"/>
      <c r="D144" s="5"/>
      <c r="E144" s="5"/>
      <c r="F144" s="15" t="str">
        <f t="shared" si="20"/>
        <v/>
      </c>
      <c r="G144" s="5"/>
      <c r="H144" s="5"/>
    </row>
    <row r="145" spans="1:8" x14ac:dyDescent="0.2">
      <c r="A145" s="5"/>
      <c r="B145" s="5"/>
      <c r="C145" s="5"/>
      <c r="D145" s="5"/>
      <c r="E145" s="5"/>
      <c r="F145" s="15" t="str">
        <f t="shared" si="20"/>
        <v/>
      </c>
      <c r="G145" s="5"/>
      <c r="H145" s="5"/>
    </row>
    <row r="146" spans="1:8" x14ac:dyDescent="0.2">
      <c r="A146" s="5"/>
      <c r="B146" s="5"/>
      <c r="C146" s="5"/>
      <c r="D146" s="5"/>
      <c r="E146" s="5"/>
      <c r="F146" s="15" t="str">
        <f t="shared" si="20"/>
        <v/>
      </c>
      <c r="G146" s="5"/>
      <c r="H146" s="5"/>
    </row>
    <row r="147" spans="1:8" x14ac:dyDescent="0.2">
      <c r="A147" s="5"/>
      <c r="B147" s="5"/>
      <c r="C147" s="5"/>
      <c r="D147" s="5"/>
      <c r="E147" s="5"/>
      <c r="F147" s="15" t="str">
        <f t="shared" si="20"/>
        <v/>
      </c>
      <c r="G147" s="5"/>
      <c r="H147" s="5"/>
    </row>
    <row r="148" spans="1:8" x14ac:dyDescent="0.2">
      <c r="A148" s="5"/>
      <c r="B148" s="5"/>
      <c r="C148" s="5"/>
      <c r="D148" s="5"/>
      <c r="E148" s="5"/>
      <c r="F148" s="15" t="str">
        <f t="shared" si="20"/>
        <v/>
      </c>
      <c r="G148" s="5"/>
      <c r="H148" s="5"/>
    </row>
    <row r="149" spans="1:8" x14ac:dyDescent="0.2">
      <c r="A149" s="5"/>
      <c r="B149" s="5"/>
      <c r="C149" s="5"/>
      <c r="D149" s="5"/>
      <c r="E149" s="5"/>
      <c r="F149" s="15" t="str">
        <f t="shared" si="20"/>
        <v/>
      </c>
      <c r="G149" s="5"/>
      <c r="H149" s="5"/>
    </row>
    <row r="150" spans="1:8" x14ac:dyDescent="0.2">
      <c r="A150" s="5"/>
      <c r="B150" s="5"/>
      <c r="C150" s="5"/>
      <c r="D150" s="5"/>
      <c r="E150" s="5"/>
      <c r="F150" s="15" t="str">
        <f t="shared" si="20"/>
        <v/>
      </c>
      <c r="G150" s="5"/>
      <c r="H150" s="5"/>
    </row>
    <row r="151" spans="1:8" x14ac:dyDescent="0.2">
      <c r="A151" s="5"/>
      <c r="B151" s="5"/>
      <c r="C151" s="5"/>
      <c r="D151" s="5"/>
      <c r="E151" s="5"/>
      <c r="F151" s="15" t="str">
        <f t="shared" si="20"/>
        <v/>
      </c>
      <c r="G151" s="5"/>
      <c r="H151" s="5"/>
    </row>
    <row r="152" spans="1:8" x14ac:dyDescent="0.2">
      <c r="A152" s="5"/>
      <c r="B152" s="5"/>
      <c r="C152" s="5"/>
      <c r="D152" s="5"/>
      <c r="E152" s="5"/>
      <c r="F152" s="15" t="str">
        <f t="shared" si="20"/>
        <v/>
      </c>
      <c r="G152" s="5"/>
      <c r="H152" s="5"/>
    </row>
    <row r="153" spans="1:8" x14ac:dyDescent="0.2">
      <c r="A153" s="5"/>
      <c r="B153" s="5"/>
      <c r="C153" s="5"/>
      <c r="D153" s="5"/>
      <c r="E153" s="5"/>
      <c r="F153" s="15" t="str">
        <f t="shared" si="20"/>
        <v/>
      </c>
      <c r="G153" s="5"/>
      <c r="H153" s="5"/>
    </row>
    <row r="154" spans="1:8" x14ac:dyDescent="0.2">
      <c r="A154" s="5"/>
      <c r="B154" s="5"/>
      <c r="C154" s="5"/>
      <c r="D154" s="5"/>
      <c r="E154" s="5"/>
      <c r="F154" s="15" t="str">
        <f t="shared" si="20"/>
        <v/>
      </c>
      <c r="G154" s="5"/>
      <c r="H154" s="5"/>
    </row>
    <row r="155" spans="1:8" x14ac:dyDescent="0.2">
      <c r="A155" s="5"/>
      <c r="B155" s="5"/>
      <c r="C155" s="5"/>
      <c r="D155" s="5"/>
      <c r="E155" s="5"/>
      <c r="F155" s="15" t="str">
        <f t="shared" si="20"/>
        <v/>
      </c>
      <c r="G155" s="5"/>
      <c r="H155" s="5"/>
    </row>
    <row r="156" spans="1:8" x14ac:dyDescent="0.2">
      <c r="A156" s="5"/>
      <c r="B156" s="5"/>
      <c r="C156" s="5"/>
      <c r="D156" s="5"/>
      <c r="E156" s="5"/>
      <c r="F156" s="15" t="str">
        <f t="shared" si="20"/>
        <v/>
      </c>
      <c r="G156" s="5"/>
      <c r="H156" s="5"/>
    </row>
    <row r="157" spans="1:8" x14ac:dyDescent="0.2">
      <c r="A157" s="5"/>
      <c r="B157" s="5"/>
      <c r="C157" s="5"/>
      <c r="D157" s="5"/>
      <c r="E157" s="5"/>
      <c r="F157" s="15" t="str">
        <f t="shared" si="20"/>
        <v/>
      </c>
      <c r="G157" s="5"/>
      <c r="H157" s="5"/>
    </row>
    <row r="158" spans="1:8" x14ac:dyDescent="0.2">
      <c r="A158" s="5"/>
      <c r="B158" s="5"/>
      <c r="C158" s="5"/>
      <c r="D158" s="5"/>
      <c r="E158" s="5"/>
      <c r="F158" s="15" t="str">
        <f t="shared" si="20"/>
        <v/>
      </c>
      <c r="G158" s="5"/>
      <c r="H158" s="5"/>
    </row>
    <row r="159" spans="1:8" x14ac:dyDescent="0.2">
      <c r="A159" s="5"/>
      <c r="B159" s="5"/>
      <c r="C159" s="5"/>
      <c r="D159" s="5"/>
      <c r="E159" s="5"/>
      <c r="F159" s="15" t="str">
        <f t="shared" si="20"/>
        <v/>
      </c>
      <c r="G159" s="5"/>
      <c r="H159" s="5"/>
    </row>
    <row r="160" spans="1:8" x14ac:dyDescent="0.2">
      <c r="A160" s="5"/>
      <c r="B160" s="5"/>
      <c r="C160" s="5"/>
      <c r="D160" s="5"/>
      <c r="E160" s="5"/>
      <c r="F160" s="15" t="str">
        <f t="shared" si="20"/>
        <v/>
      </c>
      <c r="G160" s="5"/>
      <c r="H160" s="5"/>
    </row>
    <row r="161" spans="1:8" x14ac:dyDescent="0.2">
      <c r="A161" s="5"/>
      <c r="B161" s="5"/>
      <c r="C161" s="5"/>
      <c r="D161" s="5"/>
      <c r="E161" s="5"/>
      <c r="F161" s="15" t="str">
        <f t="shared" si="20"/>
        <v/>
      </c>
      <c r="G161" s="5"/>
      <c r="H161" s="5"/>
    </row>
    <row r="162" spans="1:8" x14ac:dyDescent="0.2">
      <c r="A162" s="5"/>
      <c r="B162" s="5"/>
      <c r="C162" s="5"/>
      <c r="D162" s="5"/>
      <c r="E162" s="5"/>
      <c r="F162" s="15" t="str">
        <f t="shared" si="20"/>
        <v/>
      </c>
      <c r="G162" s="5"/>
      <c r="H162" s="5"/>
    </row>
    <row r="163" spans="1:8" x14ac:dyDescent="0.2">
      <c r="A163" s="5"/>
      <c r="B163" s="5"/>
      <c r="C163" s="5"/>
      <c r="D163" s="5"/>
      <c r="E163" s="5"/>
      <c r="F163" s="15" t="str">
        <f t="shared" si="20"/>
        <v/>
      </c>
      <c r="G163" s="5"/>
      <c r="H163" s="5"/>
    </row>
    <row r="164" spans="1:8" x14ac:dyDescent="0.2">
      <c r="A164" s="5"/>
      <c r="B164" s="5"/>
      <c r="C164" s="5"/>
      <c r="D164" s="5"/>
      <c r="E164" s="5"/>
      <c r="F164" s="15" t="str">
        <f t="shared" si="20"/>
        <v/>
      </c>
      <c r="G164" s="5"/>
      <c r="H164" s="5"/>
    </row>
    <row r="165" spans="1:8" x14ac:dyDescent="0.2">
      <c r="A165" s="5"/>
      <c r="B165" s="5"/>
      <c r="C165" s="5"/>
      <c r="D165" s="5"/>
      <c r="E165" s="5"/>
      <c r="F165" s="15" t="str">
        <f t="shared" si="20"/>
        <v/>
      </c>
      <c r="G165" s="5"/>
      <c r="H165" s="5"/>
    </row>
    <row r="166" spans="1:8" x14ac:dyDescent="0.2">
      <c r="A166" s="5"/>
      <c r="B166" s="5"/>
      <c r="C166" s="5"/>
      <c r="D166" s="5"/>
      <c r="E166" s="5"/>
      <c r="F166" s="15" t="str">
        <f t="shared" si="20"/>
        <v/>
      </c>
      <c r="G166" s="5"/>
      <c r="H166" s="5"/>
    </row>
    <row r="167" spans="1:8" x14ac:dyDescent="0.2">
      <c r="A167" s="5"/>
      <c r="B167" s="5"/>
      <c r="C167" s="5"/>
      <c r="D167" s="5"/>
      <c r="E167" s="5"/>
      <c r="F167" s="15" t="str">
        <f t="shared" si="20"/>
        <v/>
      </c>
      <c r="G167" s="5"/>
      <c r="H167" s="5"/>
    </row>
    <row r="168" spans="1:8" x14ac:dyDescent="0.2">
      <c r="A168" s="5"/>
      <c r="B168" s="5"/>
      <c r="C168" s="5"/>
      <c r="D168" s="5"/>
      <c r="E168" s="5"/>
      <c r="F168" s="15" t="str">
        <f t="shared" si="20"/>
        <v/>
      </c>
      <c r="G168" s="5"/>
      <c r="H168" s="5"/>
    </row>
    <row r="169" spans="1:8" x14ac:dyDescent="0.2">
      <c r="A169" s="5"/>
      <c r="B169" s="5"/>
      <c r="C169" s="5"/>
      <c r="D169" s="5"/>
      <c r="E169" s="5"/>
      <c r="F169" s="15" t="str">
        <f t="shared" si="20"/>
        <v/>
      </c>
      <c r="G169" s="5"/>
      <c r="H169" s="5"/>
    </row>
    <row r="170" spans="1:8" x14ac:dyDescent="0.2">
      <c r="A170" s="5"/>
      <c r="B170" s="5"/>
      <c r="C170" s="5"/>
      <c r="D170" s="5"/>
      <c r="E170" s="5"/>
      <c r="F170" s="15" t="str">
        <f t="shared" si="20"/>
        <v/>
      </c>
      <c r="G170" s="5"/>
      <c r="H170" s="5"/>
    </row>
    <row r="171" spans="1:8" x14ac:dyDescent="0.2">
      <c r="A171" s="5"/>
      <c r="B171" s="5"/>
      <c r="C171" s="5"/>
      <c r="D171" s="5"/>
      <c r="E171" s="5"/>
      <c r="F171" s="15" t="str">
        <f t="shared" si="20"/>
        <v/>
      </c>
      <c r="G171" s="5"/>
      <c r="H171" s="5"/>
    </row>
    <row r="172" spans="1:8" x14ac:dyDescent="0.2">
      <c r="A172" s="5"/>
      <c r="B172" s="5"/>
      <c r="C172" s="5"/>
      <c r="D172" s="5"/>
      <c r="E172" s="5"/>
      <c r="F172" s="15" t="str">
        <f t="shared" si="20"/>
        <v/>
      </c>
      <c r="G172" s="5"/>
      <c r="H172" s="5"/>
    </row>
    <row r="173" spans="1:8" x14ac:dyDescent="0.2">
      <c r="F173" s="2" t="str">
        <f t="shared" si="20"/>
        <v/>
      </c>
    </row>
    <row r="174" spans="1:8" x14ac:dyDescent="0.2">
      <c r="F174" s="2" t="str">
        <f t="shared" si="20"/>
        <v/>
      </c>
    </row>
    <row r="175" spans="1:8" x14ac:dyDescent="0.2">
      <c r="F175" s="2" t="str">
        <f t="shared" si="20"/>
        <v/>
      </c>
    </row>
    <row r="176" spans="1:8" x14ac:dyDescent="0.2">
      <c r="F176" s="2" t="str">
        <f t="shared" si="20"/>
        <v/>
      </c>
    </row>
    <row r="177" spans="6:6" x14ac:dyDescent="0.2">
      <c r="F177" s="2" t="str">
        <f t="shared" si="20"/>
        <v/>
      </c>
    </row>
    <row r="178" spans="6:6" x14ac:dyDescent="0.2">
      <c r="F178" s="2" t="str">
        <f t="shared" si="20"/>
        <v/>
      </c>
    </row>
    <row r="179" spans="6:6" x14ac:dyDescent="0.2">
      <c r="F179" s="2" t="str">
        <f t="shared" si="20"/>
        <v/>
      </c>
    </row>
    <row r="180" spans="6:6" x14ac:dyDescent="0.2">
      <c r="F180" s="2" t="str">
        <f t="shared" si="20"/>
        <v/>
      </c>
    </row>
    <row r="181" spans="6:6" x14ac:dyDescent="0.2">
      <c r="F181" s="2" t="str">
        <f t="shared" si="20"/>
        <v/>
      </c>
    </row>
    <row r="182" spans="6:6" x14ac:dyDescent="0.2">
      <c r="F182" s="2" t="str">
        <f t="shared" si="20"/>
        <v/>
      </c>
    </row>
    <row r="183" spans="6:6" x14ac:dyDescent="0.2">
      <c r="F183" s="2" t="str">
        <f t="shared" si="20"/>
        <v/>
      </c>
    </row>
    <row r="184" spans="6:6" x14ac:dyDescent="0.2">
      <c r="F184" s="2" t="str">
        <f t="shared" si="20"/>
        <v/>
      </c>
    </row>
    <row r="185" spans="6:6" x14ac:dyDescent="0.2">
      <c r="F185" s="2" t="str">
        <f t="shared" si="20"/>
        <v/>
      </c>
    </row>
    <row r="186" spans="6:6" x14ac:dyDescent="0.2">
      <c r="F186" s="2" t="str">
        <f t="shared" si="20"/>
        <v/>
      </c>
    </row>
    <row r="187" spans="6:6" x14ac:dyDescent="0.2">
      <c r="F187" s="2" t="str">
        <f t="shared" si="20"/>
        <v/>
      </c>
    </row>
    <row r="188" spans="6:6" x14ac:dyDescent="0.2">
      <c r="F188" s="2" t="str">
        <f t="shared" si="20"/>
        <v/>
      </c>
    </row>
    <row r="189" spans="6:6" x14ac:dyDescent="0.2">
      <c r="F189" s="2" t="str">
        <f t="shared" si="20"/>
        <v/>
      </c>
    </row>
    <row r="190" spans="6:6" x14ac:dyDescent="0.2">
      <c r="F190" s="2" t="str">
        <f t="shared" si="20"/>
        <v/>
      </c>
    </row>
    <row r="191" spans="6:6" x14ac:dyDescent="0.2">
      <c r="F191" s="2" t="str">
        <f t="shared" si="20"/>
        <v/>
      </c>
    </row>
    <row r="192" spans="6:6" x14ac:dyDescent="0.2">
      <c r="F192" s="2" t="str">
        <f t="shared" si="20"/>
        <v/>
      </c>
    </row>
    <row r="193" spans="6:6" x14ac:dyDescent="0.2">
      <c r="F193" s="2" t="str">
        <f t="shared" si="20"/>
        <v/>
      </c>
    </row>
    <row r="194" spans="6:6" x14ac:dyDescent="0.2">
      <c r="F194" s="2" t="str">
        <f t="shared" si="20"/>
        <v/>
      </c>
    </row>
    <row r="195" spans="6:6" x14ac:dyDescent="0.2">
      <c r="F195" s="2" t="str">
        <f t="shared" si="20"/>
        <v/>
      </c>
    </row>
    <row r="196" spans="6:6" x14ac:dyDescent="0.2">
      <c r="F196" s="2" t="str">
        <f t="shared" si="20"/>
        <v/>
      </c>
    </row>
    <row r="197" spans="6:6" x14ac:dyDescent="0.2">
      <c r="F197" s="2" t="str">
        <f t="shared" si="20"/>
        <v/>
      </c>
    </row>
    <row r="198" spans="6:6" x14ac:dyDescent="0.2">
      <c r="F198" s="2" t="str">
        <f t="shared" si="20"/>
        <v/>
      </c>
    </row>
    <row r="199" spans="6:6" x14ac:dyDescent="0.2">
      <c r="F199" s="2" t="str">
        <f t="shared" si="20"/>
        <v/>
      </c>
    </row>
    <row r="200" spans="6:6" x14ac:dyDescent="0.2">
      <c r="F200" s="2" t="str">
        <f t="shared" si="20"/>
        <v/>
      </c>
    </row>
    <row r="201" spans="6:6" x14ac:dyDescent="0.2">
      <c r="F201" s="2" t="str">
        <f t="shared" si="20"/>
        <v/>
      </c>
    </row>
    <row r="202" spans="6:6" x14ac:dyDescent="0.2">
      <c r="F202" s="2" t="str">
        <f t="shared" ref="F202:F265" si="21">IF(A202="","",C202*$C$6)</f>
        <v/>
      </c>
    </row>
    <row r="203" spans="6:6" x14ac:dyDescent="0.2">
      <c r="F203" s="2" t="str">
        <f t="shared" si="21"/>
        <v/>
      </c>
    </row>
    <row r="204" spans="6:6" x14ac:dyDescent="0.2">
      <c r="F204" s="2" t="str">
        <f t="shared" si="21"/>
        <v/>
      </c>
    </row>
    <row r="205" spans="6:6" x14ac:dyDescent="0.2">
      <c r="F205" s="2" t="str">
        <f t="shared" si="21"/>
        <v/>
      </c>
    </row>
    <row r="206" spans="6:6" x14ac:dyDescent="0.2">
      <c r="F206" s="2" t="str">
        <f t="shared" si="21"/>
        <v/>
      </c>
    </row>
    <row r="207" spans="6:6" x14ac:dyDescent="0.2">
      <c r="F207" s="2" t="str">
        <f t="shared" si="21"/>
        <v/>
      </c>
    </row>
    <row r="208" spans="6:6" x14ac:dyDescent="0.2">
      <c r="F208" s="2" t="str">
        <f t="shared" si="21"/>
        <v/>
      </c>
    </row>
    <row r="209" spans="6:6" x14ac:dyDescent="0.2">
      <c r="F209" s="2" t="str">
        <f t="shared" si="21"/>
        <v/>
      </c>
    </row>
    <row r="210" spans="6:6" x14ac:dyDescent="0.2">
      <c r="F210" s="2" t="str">
        <f t="shared" si="21"/>
        <v/>
      </c>
    </row>
    <row r="211" spans="6:6" x14ac:dyDescent="0.2">
      <c r="F211" s="2" t="str">
        <f t="shared" si="21"/>
        <v/>
      </c>
    </row>
    <row r="212" spans="6:6" x14ac:dyDescent="0.2">
      <c r="F212" s="2" t="str">
        <f t="shared" si="21"/>
        <v/>
      </c>
    </row>
    <row r="213" spans="6:6" x14ac:dyDescent="0.2">
      <c r="F213" s="2" t="str">
        <f t="shared" si="21"/>
        <v/>
      </c>
    </row>
    <row r="214" spans="6:6" x14ac:dyDescent="0.2">
      <c r="F214" s="2" t="str">
        <f t="shared" si="21"/>
        <v/>
      </c>
    </row>
    <row r="215" spans="6:6" x14ac:dyDescent="0.2">
      <c r="F215" s="2" t="str">
        <f t="shared" si="21"/>
        <v/>
      </c>
    </row>
    <row r="216" spans="6:6" x14ac:dyDescent="0.2">
      <c r="F216" s="2" t="str">
        <f t="shared" si="21"/>
        <v/>
      </c>
    </row>
    <row r="217" spans="6:6" x14ac:dyDescent="0.2">
      <c r="F217" s="2" t="str">
        <f t="shared" si="21"/>
        <v/>
      </c>
    </row>
    <row r="218" spans="6:6" x14ac:dyDescent="0.2">
      <c r="F218" s="2" t="str">
        <f t="shared" si="21"/>
        <v/>
      </c>
    </row>
    <row r="219" spans="6:6" x14ac:dyDescent="0.2">
      <c r="F219" s="2" t="str">
        <f t="shared" si="21"/>
        <v/>
      </c>
    </row>
    <row r="220" spans="6:6" x14ac:dyDescent="0.2">
      <c r="F220" s="2" t="str">
        <f t="shared" si="21"/>
        <v/>
      </c>
    </row>
    <row r="221" spans="6:6" x14ac:dyDescent="0.2">
      <c r="F221" s="2" t="str">
        <f t="shared" si="21"/>
        <v/>
      </c>
    </row>
    <row r="222" spans="6:6" x14ac:dyDescent="0.2">
      <c r="F222" s="2" t="str">
        <f t="shared" si="21"/>
        <v/>
      </c>
    </row>
    <row r="223" spans="6:6" x14ac:dyDescent="0.2">
      <c r="F223" s="2" t="str">
        <f t="shared" si="21"/>
        <v/>
      </c>
    </row>
    <row r="224" spans="6:6" x14ac:dyDescent="0.2">
      <c r="F224" s="2" t="str">
        <f t="shared" si="21"/>
        <v/>
      </c>
    </row>
    <row r="225" spans="6:6" x14ac:dyDescent="0.2">
      <c r="F225" s="2" t="str">
        <f t="shared" si="21"/>
        <v/>
      </c>
    </row>
    <row r="226" spans="6:6" x14ac:dyDescent="0.2">
      <c r="F226" s="2" t="str">
        <f t="shared" si="21"/>
        <v/>
      </c>
    </row>
    <row r="227" spans="6:6" x14ac:dyDescent="0.2">
      <c r="F227" s="2" t="str">
        <f t="shared" si="21"/>
        <v/>
      </c>
    </row>
    <row r="228" spans="6:6" x14ac:dyDescent="0.2">
      <c r="F228" s="2" t="str">
        <f t="shared" si="21"/>
        <v/>
      </c>
    </row>
    <row r="229" spans="6:6" x14ac:dyDescent="0.2">
      <c r="F229" s="2" t="str">
        <f t="shared" si="21"/>
        <v/>
      </c>
    </row>
    <row r="230" spans="6:6" x14ac:dyDescent="0.2">
      <c r="F230" s="2" t="str">
        <f t="shared" si="21"/>
        <v/>
      </c>
    </row>
    <row r="231" spans="6:6" x14ac:dyDescent="0.2">
      <c r="F231" s="2" t="str">
        <f t="shared" si="21"/>
        <v/>
      </c>
    </row>
    <row r="232" spans="6:6" x14ac:dyDescent="0.2">
      <c r="F232" s="2" t="str">
        <f t="shared" si="21"/>
        <v/>
      </c>
    </row>
    <row r="233" spans="6:6" x14ac:dyDescent="0.2">
      <c r="F233" s="2" t="str">
        <f t="shared" si="21"/>
        <v/>
      </c>
    </row>
    <row r="234" spans="6:6" x14ac:dyDescent="0.2">
      <c r="F234" s="2" t="str">
        <f t="shared" si="21"/>
        <v/>
      </c>
    </row>
    <row r="235" spans="6:6" x14ac:dyDescent="0.2">
      <c r="F235" s="2" t="str">
        <f t="shared" si="21"/>
        <v/>
      </c>
    </row>
    <row r="236" spans="6:6" x14ac:dyDescent="0.2">
      <c r="F236" s="2" t="str">
        <f t="shared" si="21"/>
        <v/>
      </c>
    </row>
    <row r="237" spans="6:6" x14ac:dyDescent="0.2">
      <c r="F237" s="2" t="str">
        <f t="shared" si="21"/>
        <v/>
      </c>
    </row>
    <row r="238" spans="6:6" x14ac:dyDescent="0.2">
      <c r="F238" s="2" t="str">
        <f t="shared" si="21"/>
        <v/>
      </c>
    </row>
    <row r="239" spans="6:6" x14ac:dyDescent="0.2">
      <c r="F239" s="2" t="str">
        <f t="shared" si="21"/>
        <v/>
      </c>
    </row>
    <row r="240" spans="6:6" x14ac:dyDescent="0.2">
      <c r="F240" s="2" t="str">
        <f t="shared" si="21"/>
        <v/>
      </c>
    </row>
    <row r="241" spans="6:6" x14ac:dyDescent="0.2">
      <c r="F241" s="2" t="str">
        <f t="shared" si="21"/>
        <v/>
      </c>
    </row>
    <row r="242" spans="6:6" x14ac:dyDescent="0.2">
      <c r="F242" s="2" t="str">
        <f t="shared" si="21"/>
        <v/>
      </c>
    </row>
    <row r="243" spans="6:6" x14ac:dyDescent="0.2">
      <c r="F243" s="2" t="str">
        <f t="shared" si="21"/>
        <v/>
      </c>
    </row>
    <row r="244" spans="6:6" x14ac:dyDescent="0.2">
      <c r="F244" s="2" t="str">
        <f t="shared" si="21"/>
        <v/>
      </c>
    </row>
    <row r="245" spans="6:6" x14ac:dyDescent="0.2">
      <c r="F245" s="2" t="str">
        <f t="shared" si="21"/>
        <v/>
      </c>
    </row>
    <row r="246" spans="6:6" x14ac:dyDescent="0.2">
      <c r="F246" s="2" t="str">
        <f t="shared" si="21"/>
        <v/>
      </c>
    </row>
    <row r="247" spans="6:6" x14ac:dyDescent="0.2">
      <c r="F247" s="2" t="str">
        <f t="shared" si="21"/>
        <v/>
      </c>
    </row>
    <row r="248" spans="6:6" x14ac:dyDescent="0.2">
      <c r="F248" s="2" t="str">
        <f t="shared" si="21"/>
        <v/>
      </c>
    </row>
    <row r="249" spans="6:6" x14ac:dyDescent="0.2">
      <c r="F249" s="2" t="str">
        <f t="shared" si="21"/>
        <v/>
      </c>
    </row>
    <row r="250" spans="6:6" x14ac:dyDescent="0.2">
      <c r="F250" s="2" t="str">
        <f t="shared" si="21"/>
        <v/>
      </c>
    </row>
    <row r="251" spans="6:6" x14ac:dyDescent="0.2">
      <c r="F251" s="2" t="str">
        <f t="shared" si="21"/>
        <v/>
      </c>
    </row>
    <row r="252" spans="6:6" x14ac:dyDescent="0.2">
      <c r="F252" s="2" t="str">
        <f t="shared" si="21"/>
        <v/>
      </c>
    </row>
    <row r="253" spans="6:6" x14ac:dyDescent="0.2">
      <c r="F253" s="2" t="str">
        <f t="shared" si="21"/>
        <v/>
      </c>
    </row>
    <row r="254" spans="6:6" x14ac:dyDescent="0.2">
      <c r="F254" s="2" t="str">
        <f t="shared" si="21"/>
        <v/>
      </c>
    </row>
    <row r="255" spans="6:6" x14ac:dyDescent="0.2">
      <c r="F255" s="2" t="str">
        <f t="shared" si="21"/>
        <v/>
      </c>
    </row>
    <row r="256" spans="6:6" x14ac:dyDescent="0.2">
      <c r="F256" s="2" t="str">
        <f t="shared" si="21"/>
        <v/>
      </c>
    </row>
    <row r="257" spans="6:6" x14ac:dyDescent="0.2">
      <c r="F257" s="2" t="str">
        <f t="shared" si="21"/>
        <v/>
      </c>
    </row>
    <row r="258" spans="6:6" x14ac:dyDescent="0.2">
      <c r="F258" s="2" t="str">
        <f t="shared" si="21"/>
        <v/>
      </c>
    </row>
    <row r="259" spans="6:6" x14ac:dyDescent="0.2">
      <c r="F259" s="2" t="str">
        <f t="shared" si="21"/>
        <v/>
      </c>
    </row>
    <row r="260" spans="6:6" x14ac:dyDescent="0.2">
      <c r="F260" s="2" t="str">
        <f t="shared" si="21"/>
        <v/>
      </c>
    </row>
    <row r="261" spans="6:6" x14ac:dyDescent="0.2">
      <c r="F261" s="2" t="str">
        <f t="shared" si="21"/>
        <v/>
      </c>
    </row>
    <row r="262" spans="6:6" x14ac:dyDescent="0.2">
      <c r="F262" s="2" t="str">
        <f t="shared" si="21"/>
        <v/>
      </c>
    </row>
    <row r="263" spans="6:6" x14ac:dyDescent="0.2">
      <c r="F263" s="2" t="str">
        <f t="shared" si="21"/>
        <v/>
      </c>
    </row>
    <row r="264" spans="6:6" x14ac:dyDescent="0.2">
      <c r="F264" s="2" t="str">
        <f t="shared" si="21"/>
        <v/>
      </c>
    </row>
    <row r="265" spans="6:6" x14ac:dyDescent="0.2">
      <c r="F265" s="2" t="str">
        <f t="shared" si="21"/>
        <v/>
      </c>
    </row>
    <row r="266" spans="6:6" x14ac:dyDescent="0.2">
      <c r="F266" s="2" t="str">
        <f t="shared" ref="F266:F329" si="22">IF(A266="","",C266*$C$6)</f>
        <v/>
      </c>
    </row>
    <row r="267" spans="6:6" x14ac:dyDescent="0.2">
      <c r="F267" s="2" t="str">
        <f t="shared" si="22"/>
        <v/>
      </c>
    </row>
    <row r="268" spans="6:6" x14ac:dyDescent="0.2">
      <c r="F268" s="2" t="str">
        <f t="shared" si="22"/>
        <v/>
      </c>
    </row>
    <row r="269" spans="6:6" x14ac:dyDescent="0.2">
      <c r="F269" s="2" t="str">
        <f t="shared" si="22"/>
        <v/>
      </c>
    </row>
    <row r="270" spans="6:6" x14ac:dyDescent="0.2">
      <c r="F270" s="2" t="str">
        <f t="shared" si="22"/>
        <v/>
      </c>
    </row>
    <row r="271" spans="6:6" x14ac:dyDescent="0.2">
      <c r="F271" s="2" t="str">
        <f t="shared" si="22"/>
        <v/>
      </c>
    </row>
    <row r="272" spans="6:6" x14ac:dyDescent="0.2">
      <c r="F272" s="2" t="str">
        <f t="shared" si="22"/>
        <v/>
      </c>
    </row>
    <row r="273" spans="6:6" x14ac:dyDescent="0.2">
      <c r="F273" s="2" t="str">
        <f t="shared" si="22"/>
        <v/>
      </c>
    </row>
    <row r="274" spans="6:6" x14ac:dyDescent="0.2">
      <c r="F274" s="2" t="str">
        <f t="shared" si="22"/>
        <v/>
      </c>
    </row>
    <row r="275" spans="6:6" x14ac:dyDescent="0.2">
      <c r="F275" s="2" t="str">
        <f t="shared" si="22"/>
        <v/>
      </c>
    </row>
    <row r="276" spans="6:6" x14ac:dyDescent="0.2">
      <c r="F276" s="2" t="str">
        <f t="shared" si="22"/>
        <v/>
      </c>
    </row>
    <row r="277" spans="6:6" x14ac:dyDescent="0.2">
      <c r="F277" s="2" t="str">
        <f t="shared" si="22"/>
        <v/>
      </c>
    </row>
    <row r="278" spans="6:6" x14ac:dyDescent="0.2">
      <c r="F278" s="2" t="str">
        <f t="shared" si="22"/>
        <v/>
      </c>
    </row>
    <row r="279" spans="6:6" x14ac:dyDescent="0.2">
      <c r="F279" s="2" t="str">
        <f t="shared" si="22"/>
        <v/>
      </c>
    </row>
    <row r="280" spans="6:6" x14ac:dyDescent="0.2">
      <c r="F280" s="2" t="str">
        <f t="shared" si="22"/>
        <v/>
      </c>
    </row>
    <row r="281" spans="6:6" x14ac:dyDescent="0.2">
      <c r="F281" s="2" t="str">
        <f t="shared" si="22"/>
        <v/>
      </c>
    </row>
    <row r="282" spans="6:6" x14ac:dyDescent="0.2">
      <c r="F282" s="2" t="str">
        <f t="shared" si="22"/>
        <v/>
      </c>
    </row>
    <row r="283" spans="6:6" x14ac:dyDescent="0.2">
      <c r="F283" s="2" t="str">
        <f t="shared" si="22"/>
        <v/>
      </c>
    </row>
    <row r="284" spans="6:6" x14ac:dyDescent="0.2">
      <c r="F284" s="2" t="str">
        <f t="shared" si="22"/>
        <v/>
      </c>
    </row>
    <row r="285" spans="6:6" x14ac:dyDescent="0.2">
      <c r="F285" s="2" t="str">
        <f t="shared" si="22"/>
        <v/>
      </c>
    </row>
    <row r="286" spans="6:6" x14ac:dyDescent="0.2">
      <c r="F286" s="2" t="str">
        <f t="shared" si="22"/>
        <v/>
      </c>
    </row>
    <row r="287" spans="6:6" x14ac:dyDescent="0.2">
      <c r="F287" s="2" t="str">
        <f t="shared" si="22"/>
        <v/>
      </c>
    </row>
    <row r="288" spans="6:6" x14ac:dyDescent="0.2">
      <c r="F288" s="2" t="str">
        <f t="shared" si="22"/>
        <v/>
      </c>
    </row>
    <row r="289" spans="6:6" x14ac:dyDescent="0.2">
      <c r="F289" s="2" t="str">
        <f t="shared" si="22"/>
        <v/>
      </c>
    </row>
    <row r="290" spans="6:6" x14ac:dyDescent="0.2">
      <c r="F290" s="2" t="str">
        <f t="shared" si="22"/>
        <v/>
      </c>
    </row>
    <row r="291" spans="6:6" x14ac:dyDescent="0.2">
      <c r="F291" s="2" t="str">
        <f t="shared" si="22"/>
        <v/>
      </c>
    </row>
    <row r="292" spans="6:6" x14ac:dyDescent="0.2">
      <c r="F292" s="2" t="str">
        <f t="shared" si="22"/>
        <v/>
      </c>
    </row>
    <row r="293" spans="6:6" x14ac:dyDescent="0.2">
      <c r="F293" s="2" t="str">
        <f t="shared" si="22"/>
        <v/>
      </c>
    </row>
    <row r="294" spans="6:6" x14ac:dyDescent="0.2">
      <c r="F294" s="2" t="str">
        <f t="shared" si="22"/>
        <v/>
      </c>
    </row>
    <row r="295" spans="6:6" x14ac:dyDescent="0.2">
      <c r="F295" s="2" t="str">
        <f t="shared" si="22"/>
        <v/>
      </c>
    </row>
    <row r="296" spans="6:6" x14ac:dyDescent="0.2">
      <c r="F296" s="2" t="str">
        <f t="shared" si="22"/>
        <v/>
      </c>
    </row>
    <row r="297" spans="6:6" x14ac:dyDescent="0.2">
      <c r="F297" s="2" t="str">
        <f t="shared" si="22"/>
        <v/>
      </c>
    </row>
    <row r="298" spans="6:6" x14ac:dyDescent="0.2">
      <c r="F298" s="2" t="str">
        <f t="shared" si="22"/>
        <v/>
      </c>
    </row>
    <row r="299" spans="6:6" x14ac:dyDescent="0.2">
      <c r="F299" s="2" t="str">
        <f t="shared" si="22"/>
        <v/>
      </c>
    </row>
    <row r="300" spans="6:6" x14ac:dyDescent="0.2">
      <c r="F300" s="2" t="str">
        <f t="shared" si="22"/>
        <v/>
      </c>
    </row>
    <row r="301" spans="6:6" x14ac:dyDescent="0.2">
      <c r="F301" s="2" t="str">
        <f t="shared" si="22"/>
        <v/>
      </c>
    </row>
    <row r="302" spans="6:6" x14ac:dyDescent="0.2">
      <c r="F302" s="2" t="str">
        <f t="shared" si="22"/>
        <v/>
      </c>
    </row>
    <row r="303" spans="6:6" x14ac:dyDescent="0.2">
      <c r="F303" s="2" t="str">
        <f t="shared" si="22"/>
        <v/>
      </c>
    </row>
    <row r="304" spans="6:6" x14ac:dyDescent="0.2">
      <c r="F304" s="2" t="str">
        <f t="shared" si="22"/>
        <v/>
      </c>
    </row>
    <row r="305" spans="6:6" x14ac:dyDescent="0.2">
      <c r="F305" s="2" t="str">
        <f t="shared" si="22"/>
        <v/>
      </c>
    </row>
    <row r="306" spans="6:6" x14ac:dyDescent="0.2">
      <c r="F306" s="2" t="str">
        <f t="shared" si="22"/>
        <v/>
      </c>
    </row>
    <row r="307" spans="6:6" x14ac:dyDescent="0.2">
      <c r="F307" s="2" t="str">
        <f t="shared" si="22"/>
        <v/>
      </c>
    </row>
    <row r="308" spans="6:6" x14ac:dyDescent="0.2">
      <c r="F308" s="2" t="str">
        <f t="shared" si="22"/>
        <v/>
      </c>
    </row>
    <row r="309" spans="6:6" x14ac:dyDescent="0.2">
      <c r="F309" s="2" t="str">
        <f t="shared" si="22"/>
        <v/>
      </c>
    </row>
    <row r="310" spans="6:6" x14ac:dyDescent="0.2">
      <c r="F310" s="2" t="str">
        <f t="shared" si="22"/>
        <v/>
      </c>
    </row>
    <row r="311" spans="6:6" x14ac:dyDescent="0.2">
      <c r="F311" s="2" t="str">
        <f t="shared" si="22"/>
        <v/>
      </c>
    </row>
    <row r="312" spans="6:6" x14ac:dyDescent="0.2">
      <c r="F312" s="2" t="str">
        <f t="shared" si="22"/>
        <v/>
      </c>
    </row>
    <row r="313" spans="6:6" x14ac:dyDescent="0.2">
      <c r="F313" s="2" t="str">
        <f t="shared" si="22"/>
        <v/>
      </c>
    </row>
    <row r="314" spans="6:6" x14ac:dyDescent="0.2">
      <c r="F314" s="2" t="str">
        <f t="shared" si="22"/>
        <v/>
      </c>
    </row>
    <row r="315" spans="6:6" x14ac:dyDescent="0.2">
      <c r="F315" s="2" t="str">
        <f t="shared" si="22"/>
        <v/>
      </c>
    </row>
    <row r="316" spans="6:6" x14ac:dyDescent="0.2">
      <c r="F316" s="2" t="str">
        <f t="shared" si="22"/>
        <v/>
      </c>
    </row>
    <row r="317" spans="6:6" x14ac:dyDescent="0.2">
      <c r="F317" s="2" t="str">
        <f t="shared" si="22"/>
        <v/>
      </c>
    </row>
    <row r="318" spans="6:6" x14ac:dyDescent="0.2">
      <c r="F318" s="2" t="str">
        <f t="shared" si="22"/>
        <v/>
      </c>
    </row>
    <row r="319" spans="6:6" x14ac:dyDescent="0.2">
      <c r="F319" s="2" t="str">
        <f t="shared" si="22"/>
        <v/>
      </c>
    </row>
    <row r="320" spans="6:6" x14ac:dyDescent="0.2">
      <c r="F320" s="2" t="str">
        <f t="shared" si="22"/>
        <v/>
      </c>
    </row>
    <row r="321" spans="6:6" x14ac:dyDescent="0.2">
      <c r="F321" s="2" t="str">
        <f t="shared" si="22"/>
        <v/>
      </c>
    </row>
    <row r="322" spans="6:6" x14ac:dyDescent="0.2">
      <c r="F322" s="2" t="str">
        <f t="shared" si="22"/>
        <v/>
      </c>
    </row>
    <row r="323" spans="6:6" x14ac:dyDescent="0.2">
      <c r="F323" s="2" t="str">
        <f t="shared" si="22"/>
        <v/>
      </c>
    </row>
    <row r="324" spans="6:6" x14ac:dyDescent="0.2">
      <c r="F324" s="2" t="str">
        <f t="shared" si="22"/>
        <v/>
      </c>
    </row>
    <row r="325" spans="6:6" x14ac:dyDescent="0.2">
      <c r="F325" s="2" t="str">
        <f t="shared" si="22"/>
        <v/>
      </c>
    </row>
    <row r="326" spans="6:6" x14ac:dyDescent="0.2">
      <c r="F326" s="2" t="str">
        <f t="shared" si="22"/>
        <v/>
      </c>
    </row>
    <row r="327" spans="6:6" x14ac:dyDescent="0.2">
      <c r="F327" s="2" t="str">
        <f t="shared" si="22"/>
        <v/>
      </c>
    </row>
    <row r="328" spans="6:6" x14ac:dyDescent="0.2">
      <c r="F328" s="2" t="str">
        <f t="shared" si="22"/>
        <v/>
      </c>
    </row>
    <row r="329" spans="6:6" x14ac:dyDescent="0.2">
      <c r="F329" s="2" t="str">
        <f t="shared" si="22"/>
        <v/>
      </c>
    </row>
    <row r="330" spans="6:6" x14ac:dyDescent="0.2">
      <c r="F330" s="2" t="str">
        <f t="shared" ref="F330:F393" si="23">IF(A330="","",C330*$C$6)</f>
        <v/>
      </c>
    </row>
    <row r="331" spans="6:6" x14ac:dyDescent="0.2">
      <c r="F331" s="2" t="str">
        <f t="shared" si="23"/>
        <v/>
      </c>
    </row>
    <row r="332" spans="6:6" x14ac:dyDescent="0.2">
      <c r="F332" s="2" t="str">
        <f t="shared" si="23"/>
        <v/>
      </c>
    </row>
    <row r="333" spans="6:6" x14ac:dyDescent="0.2">
      <c r="F333" s="2" t="str">
        <f t="shared" si="23"/>
        <v/>
      </c>
    </row>
    <row r="334" spans="6:6" x14ac:dyDescent="0.2">
      <c r="F334" s="2" t="str">
        <f t="shared" si="23"/>
        <v/>
      </c>
    </row>
    <row r="335" spans="6:6" x14ac:dyDescent="0.2">
      <c r="F335" s="2" t="str">
        <f t="shared" si="23"/>
        <v/>
      </c>
    </row>
    <row r="336" spans="6:6" x14ac:dyDescent="0.2">
      <c r="F336" s="2" t="str">
        <f t="shared" si="23"/>
        <v/>
      </c>
    </row>
    <row r="337" spans="6:6" x14ac:dyDescent="0.2">
      <c r="F337" s="2" t="str">
        <f t="shared" si="23"/>
        <v/>
      </c>
    </row>
    <row r="338" spans="6:6" x14ac:dyDescent="0.2">
      <c r="F338" s="2" t="str">
        <f t="shared" si="23"/>
        <v/>
      </c>
    </row>
    <row r="339" spans="6:6" x14ac:dyDescent="0.2">
      <c r="F339" s="2" t="str">
        <f t="shared" si="23"/>
        <v/>
      </c>
    </row>
    <row r="340" spans="6:6" x14ac:dyDescent="0.2">
      <c r="F340" s="2" t="str">
        <f t="shared" si="23"/>
        <v/>
      </c>
    </row>
    <row r="341" spans="6:6" x14ac:dyDescent="0.2">
      <c r="F341" s="2" t="str">
        <f t="shared" si="23"/>
        <v/>
      </c>
    </row>
    <row r="342" spans="6:6" x14ac:dyDescent="0.2">
      <c r="F342" s="2" t="str">
        <f t="shared" si="23"/>
        <v/>
      </c>
    </row>
    <row r="343" spans="6:6" x14ac:dyDescent="0.2">
      <c r="F343" s="2" t="str">
        <f t="shared" si="23"/>
        <v/>
      </c>
    </row>
    <row r="344" spans="6:6" x14ac:dyDescent="0.2">
      <c r="F344" s="2" t="str">
        <f t="shared" si="23"/>
        <v/>
      </c>
    </row>
    <row r="345" spans="6:6" x14ac:dyDescent="0.2">
      <c r="F345" s="2" t="str">
        <f t="shared" si="23"/>
        <v/>
      </c>
    </row>
    <row r="346" spans="6:6" x14ac:dyDescent="0.2">
      <c r="F346" s="2" t="str">
        <f t="shared" si="23"/>
        <v/>
      </c>
    </row>
    <row r="347" spans="6:6" x14ac:dyDescent="0.2">
      <c r="F347" s="2" t="str">
        <f t="shared" si="23"/>
        <v/>
      </c>
    </row>
    <row r="348" spans="6:6" x14ac:dyDescent="0.2">
      <c r="F348" s="2" t="str">
        <f t="shared" si="23"/>
        <v/>
      </c>
    </row>
    <row r="349" spans="6:6" x14ac:dyDescent="0.2">
      <c r="F349" s="2" t="str">
        <f t="shared" si="23"/>
        <v/>
      </c>
    </row>
    <row r="350" spans="6:6" x14ac:dyDescent="0.2">
      <c r="F350" s="2" t="str">
        <f t="shared" si="23"/>
        <v/>
      </c>
    </row>
    <row r="351" spans="6:6" x14ac:dyDescent="0.2">
      <c r="F351" s="2" t="str">
        <f t="shared" si="23"/>
        <v/>
      </c>
    </row>
    <row r="352" spans="6:6" x14ac:dyDescent="0.2">
      <c r="F352" s="2" t="str">
        <f t="shared" si="23"/>
        <v/>
      </c>
    </row>
    <row r="353" spans="6:6" x14ac:dyDescent="0.2">
      <c r="F353" s="2" t="str">
        <f t="shared" si="23"/>
        <v/>
      </c>
    </row>
    <row r="354" spans="6:6" x14ac:dyDescent="0.2">
      <c r="F354" s="2" t="str">
        <f t="shared" si="23"/>
        <v/>
      </c>
    </row>
    <row r="355" spans="6:6" x14ac:dyDescent="0.2">
      <c r="F355" s="2" t="str">
        <f t="shared" si="23"/>
        <v/>
      </c>
    </row>
    <row r="356" spans="6:6" x14ac:dyDescent="0.2">
      <c r="F356" s="2" t="str">
        <f t="shared" si="23"/>
        <v/>
      </c>
    </row>
    <row r="357" spans="6:6" x14ac:dyDescent="0.2">
      <c r="F357" s="2" t="str">
        <f t="shared" si="23"/>
        <v/>
      </c>
    </row>
    <row r="358" spans="6:6" x14ac:dyDescent="0.2">
      <c r="F358" s="2" t="str">
        <f t="shared" si="23"/>
        <v/>
      </c>
    </row>
    <row r="359" spans="6:6" x14ac:dyDescent="0.2">
      <c r="F359" s="2" t="str">
        <f t="shared" si="23"/>
        <v/>
      </c>
    </row>
    <row r="360" spans="6:6" x14ac:dyDescent="0.2">
      <c r="F360" s="2" t="str">
        <f t="shared" si="23"/>
        <v/>
      </c>
    </row>
    <row r="361" spans="6:6" x14ac:dyDescent="0.2">
      <c r="F361" s="2" t="str">
        <f t="shared" si="23"/>
        <v/>
      </c>
    </row>
    <row r="362" spans="6:6" x14ac:dyDescent="0.2">
      <c r="F362" s="2" t="str">
        <f t="shared" si="23"/>
        <v/>
      </c>
    </row>
    <row r="363" spans="6:6" x14ac:dyDescent="0.2">
      <c r="F363" s="2" t="str">
        <f t="shared" si="23"/>
        <v/>
      </c>
    </row>
    <row r="364" spans="6:6" x14ac:dyDescent="0.2">
      <c r="F364" s="2" t="str">
        <f t="shared" si="23"/>
        <v/>
      </c>
    </row>
    <row r="365" spans="6:6" x14ac:dyDescent="0.2">
      <c r="F365" s="2" t="str">
        <f t="shared" si="23"/>
        <v/>
      </c>
    </row>
    <row r="366" spans="6:6" x14ac:dyDescent="0.2">
      <c r="F366" s="2" t="str">
        <f t="shared" si="23"/>
        <v/>
      </c>
    </row>
    <row r="367" spans="6:6" x14ac:dyDescent="0.2">
      <c r="F367" s="2" t="str">
        <f t="shared" si="23"/>
        <v/>
      </c>
    </row>
    <row r="368" spans="6:6" x14ac:dyDescent="0.2">
      <c r="F368" s="2" t="str">
        <f t="shared" si="23"/>
        <v/>
      </c>
    </row>
    <row r="369" spans="6:6" x14ac:dyDescent="0.2">
      <c r="F369" s="2" t="str">
        <f t="shared" si="23"/>
        <v/>
      </c>
    </row>
    <row r="370" spans="6:6" x14ac:dyDescent="0.2">
      <c r="F370" s="2" t="str">
        <f t="shared" si="23"/>
        <v/>
      </c>
    </row>
    <row r="371" spans="6:6" x14ac:dyDescent="0.2">
      <c r="F371" s="2" t="str">
        <f t="shared" si="23"/>
        <v/>
      </c>
    </row>
    <row r="372" spans="6:6" x14ac:dyDescent="0.2">
      <c r="F372" s="2" t="str">
        <f t="shared" si="23"/>
        <v/>
      </c>
    </row>
    <row r="373" spans="6:6" x14ac:dyDescent="0.2">
      <c r="F373" s="2" t="str">
        <f t="shared" si="23"/>
        <v/>
      </c>
    </row>
    <row r="374" spans="6:6" x14ac:dyDescent="0.2">
      <c r="F374" s="2" t="str">
        <f t="shared" si="23"/>
        <v/>
      </c>
    </row>
    <row r="375" spans="6:6" x14ac:dyDescent="0.2">
      <c r="F375" s="2" t="str">
        <f t="shared" si="23"/>
        <v/>
      </c>
    </row>
    <row r="376" spans="6:6" x14ac:dyDescent="0.2">
      <c r="F376" s="2" t="str">
        <f t="shared" si="23"/>
        <v/>
      </c>
    </row>
    <row r="377" spans="6:6" x14ac:dyDescent="0.2">
      <c r="F377" s="2" t="str">
        <f t="shared" si="23"/>
        <v/>
      </c>
    </row>
    <row r="378" spans="6:6" x14ac:dyDescent="0.2">
      <c r="F378" s="2" t="str">
        <f t="shared" si="23"/>
        <v/>
      </c>
    </row>
    <row r="379" spans="6:6" x14ac:dyDescent="0.2">
      <c r="F379" s="2" t="str">
        <f t="shared" si="23"/>
        <v/>
      </c>
    </row>
    <row r="380" spans="6:6" x14ac:dyDescent="0.2">
      <c r="F380" s="2" t="str">
        <f t="shared" si="23"/>
        <v/>
      </c>
    </row>
    <row r="381" spans="6:6" x14ac:dyDescent="0.2">
      <c r="F381" s="2" t="str">
        <f t="shared" si="23"/>
        <v/>
      </c>
    </row>
    <row r="382" spans="6:6" x14ac:dyDescent="0.2">
      <c r="F382" s="2" t="str">
        <f t="shared" si="23"/>
        <v/>
      </c>
    </row>
    <row r="383" spans="6:6" x14ac:dyDescent="0.2">
      <c r="F383" s="2" t="str">
        <f t="shared" si="23"/>
        <v/>
      </c>
    </row>
    <row r="384" spans="6:6" x14ac:dyDescent="0.2">
      <c r="F384" s="2" t="str">
        <f t="shared" si="23"/>
        <v/>
      </c>
    </row>
    <row r="385" spans="6:6" x14ac:dyDescent="0.2">
      <c r="F385" s="2" t="str">
        <f t="shared" si="23"/>
        <v/>
      </c>
    </row>
    <row r="386" spans="6:6" x14ac:dyDescent="0.2">
      <c r="F386" s="2" t="str">
        <f t="shared" si="23"/>
        <v/>
      </c>
    </row>
    <row r="387" spans="6:6" x14ac:dyDescent="0.2">
      <c r="F387" s="2" t="str">
        <f t="shared" si="23"/>
        <v/>
      </c>
    </row>
    <row r="388" spans="6:6" x14ac:dyDescent="0.2">
      <c r="F388" s="2" t="str">
        <f t="shared" si="23"/>
        <v/>
      </c>
    </row>
    <row r="389" spans="6:6" x14ac:dyDescent="0.2">
      <c r="F389" s="2" t="str">
        <f t="shared" si="23"/>
        <v/>
      </c>
    </row>
    <row r="390" spans="6:6" x14ac:dyDescent="0.2">
      <c r="F390" s="2" t="str">
        <f t="shared" si="23"/>
        <v/>
      </c>
    </row>
    <row r="391" spans="6:6" x14ac:dyDescent="0.2">
      <c r="F391" s="2" t="str">
        <f t="shared" si="23"/>
        <v/>
      </c>
    </row>
    <row r="392" spans="6:6" x14ac:dyDescent="0.2">
      <c r="F392" s="2" t="str">
        <f t="shared" si="23"/>
        <v/>
      </c>
    </row>
    <row r="393" spans="6:6" x14ac:dyDescent="0.2">
      <c r="F393" s="2" t="str">
        <f t="shared" si="23"/>
        <v/>
      </c>
    </row>
    <row r="394" spans="6:6" x14ac:dyDescent="0.2">
      <c r="F394" s="2" t="str">
        <f t="shared" ref="F394:F457" si="24">IF(A394="","",C394*$C$6)</f>
        <v/>
      </c>
    </row>
    <row r="395" spans="6:6" x14ac:dyDescent="0.2">
      <c r="F395" s="2" t="str">
        <f t="shared" si="24"/>
        <v/>
      </c>
    </row>
    <row r="396" spans="6:6" x14ac:dyDescent="0.2">
      <c r="F396" s="2" t="str">
        <f t="shared" si="24"/>
        <v/>
      </c>
    </row>
    <row r="397" spans="6:6" x14ac:dyDescent="0.2">
      <c r="F397" s="2" t="str">
        <f t="shared" si="24"/>
        <v/>
      </c>
    </row>
    <row r="398" spans="6:6" x14ac:dyDescent="0.2">
      <c r="F398" s="2" t="str">
        <f t="shared" si="24"/>
        <v/>
      </c>
    </row>
    <row r="399" spans="6:6" x14ac:dyDescent="0.2">
      <c r="F399" s="2" t="str">
        <f t="shared" si="24"/>
        <v/>
      </c>
    </row>
    <row r="400" spans="6:6" x14ac:dyDescent="0.2">
      <c r="F400" s="2" t="str">
        <f t="shared" si="24"/>
        <v/>
      </c>
    </row>
    <row r="401" spans="6:6" x14ac:dyDescent="0.2">
      <c r="F401" s="2" t="str">
        <f t="shared" si="24"/>
        <v/>
      </c>
    </row>
    <row r="402" spans="6:6" x14ac:dyDescent="0.2">
      <c r="F402" s="2" t="str">
        <f t="shared" si="24"/>
        <v/>
      </c>
    </row>
    <row r="403" spans="6:6" x14ac:dyDescent="0.2">
      <c r="F403" s="2" t="str">
        <f t="shared" si="24"/>
        <v/>
      </c>
    </row>
    <row r="404" spans="6:6" x14ac:dyDescent="0.2">
      <c r="F404" s="2" t="str">
        <f t="shared" si="24"/>
        <v/>
      </c>
    </row>
    <row r="405" spans="6:6" x14ac:dyDescent="0.2">
      <c r="F405" s="2" t="str">
        <f t="shared" si="24"/>
        <v/>
      </c>
    </row>
    <row r="406" spans="6:6" x14ac:dyDescent="0.2">
      <c r="F406" s="2" t="str">
        <f t="shared" si="24"/>
        <v/>
      </c>
    </row>
    <row r="407" spans="6:6" x14ac:dyDescent="0.2">
      <c r="F407" s="2" t="str">
        <f t="shared" si="24"/>
        <v/>
      </c>
    </row>
    <row r="408" spans="6:6" x14ac:dyDescent="0.2">
      <c r="F408" s="2" t="str">
        <f t="shared" si="24"/>
        <v/>
      </c>
    </row>
    <row r="409" spans="6:6" x14ac:dyDescent="0.2">
      <c r="F409" s="2" t="str">
        <f t="shared" si="24"/>
        <v/>
      </c>
    </row>
    <row r="410" spans="6:6" x14ac:dyDescent="0.2">
      <c r="F410" s="2" t="str">
        <f t="shared" si="24"/>
        <v/>
      </c>
    </row>
    <row r="411" spans="6:6" x14ac:dyDescent="0.2">
      <c r="F411" s="2" t="str">
        <f t="shared" si="24"/>
        <v/>
      </c>
    </row>
    <row r="412" spans="6:6" x14ac:dyDescent="0.2">
      <c r="F412" s="2" t="str">
        <f t="shared" si="24"/>
        <v/>
      </c>
    </row>
    <row r="413" spans="6:6" x14ac:dyDescent="0.2">
      <c r="F413" s="2" t="str">
        <f t="shared" si="24"/>
        <v/>
      </c>
    </row>
    <row r="414" spans="6:6" x14ac:dyDescent="0.2">
      <c r="F414" s="2" t="str">
        <f t="shared" si="24"/>
        <v/>
      </c>
    </row>
    <row r="415" spans="6:6" x14ac:dyDescent="0.2">
      <c r="F415" s="2" t="str">
        <f t="shared" si="24"/>
        <v/>
      </c>
    </row>
    <row r="416" spans="6:6" x14ac:dyDescent="0.2">
      <c r="F416" s="2" t="str">
        <f t="shared" si="24"/>
        <v/>
      </c>
    </row>
    <row r="417" spans="6:6" x14ac:dyDescent="0.2">
      <c r="F417" s="2" t="str">
        <f t="shared" si="24"/>
        <v/>
      </c>
    </row>
    <row r="418" spans="6:6" x14ac:dyDescent="0.2">
      <c r="F418" s="2" t="str">
        <f t="shared" si="24"/>
        <v/>
      </c>
    </row>
    <row r="419" spans="6:6" x14ac:dyDescent="0.2">
      <c r="F419" s="2" t="str">
        <f t="shared" si="24"/>
        <v/>
      </c>
    </row>
    <row r="420" spans="6:6" x14ac:dyDescent="0.2">
      <c r="F420" s="2" t="str">
        <f t="shared" si="24"/>
        <v/>
      </c>
    </row>
    <row r="421" spans="6:6" x14ac:dyDescent="0.2">
      <c r="F421" s="2" t="str">
        <f t="shared" si="24"/>
        <v/>
      </c>
    </row>
    <row r="422" spans="6:6" x14ac:dyDescent="0.2">
      <c r="F422" s="2" t="str">
        <f t="shared" si="24"/>
        <v/>
      </c>
    </row>
    <row r="423" spans="6:6" x14ac:dyDescent="0.2">
      <c r="F423" s="2" t="str">
        <f t="shared" si="24"/>
        <v/>
      </c>
    </row>
    <row r="424" spans="6:6" x14ac:dyDescent="0.2">
      <c r="F424" s="2" t="str">
        <f t="shared" si="24"/>
        <v/>
      </c>
    </row>
    <row r="425" spans="6:6" x14ac:dyDescent="0.2">
      <c r="F425" s="2" t="str">
        <f t="shared" si="24"/>
        <v/>
      </c>
    </row>
    <row r="426" spans="6:6" x14ac:dyDescent="0.2">
      <c r="F426" s="2" t="str">
        <f t="shared" si="24"/>
        <v/>
      </c>
    </row>
    <row r="427" spans="6:6" x14ac:dyDescent="0.2">
      <c r="F427" s="2" t="str">
        <f t="shared" si="24"/>
        <v/>
      </c>
    </row>
    <row r="428" spans="6:6" x14ac:dyDescent="0.2">
      <c r="F428" s="2" t="str">
        <f t="shared" si="24"/>
        <v/>
      </c>
    </row>
    <row r="429" spans="6:6" x14ac:dyDescent="0.2">
      <c r="F429" s="2" t="str">
        <f t="shared" si="24"/>
        <v/>
      </c>
    </row>
    <row r="430" spans="6:6" x14ac:dyDescent="0.2">
      <c r="F430" s="2" t="str">
        <f t="shared" si="24"/>
        <v/>
      </c>
    </row>
    <row r="431" spans="6:6" x14ac:dyDescent="0.2">
      <c r="F431" s="2" t="str">
        <f t="shared" si="24"/>
        <v/>
      </c>
    </row>
    <row r="432" spans="6:6" x14ac:dyDescent="0.2">
      <c r="F432" s="2" t="str">
        <f t="shared" si="24"/>
        <v/>
      </c>
    </row>
    <row r="433" spans="6:6" x14ac:dyDescent="0.2">
      <c r="F433" s="2" t="str">
        <f t="shared" si="24"/>
        <v/>
      </c>
    </row>
    <row r="434" spans="6:6" x14ac:dyDescent="0.2">
      <c r="F434" s="2" t="str">
        <f t="shared" si="24"/>
        <v/>
      </c>
    </row>
    <row r="435" spans="6:6" x14ac:dyDescent="0.2">
      <c r="F435" s="2" t="str">
        <f t="shared" si="24"/>
        <v/>
      </c>
    </row>
    <row r="436" spans="6:6" x14ac:dyDescent="0.2">
      <c r="F436" s="2" t="str">
        <f t="shared" si="24"/>
        <v/>
      </c>
    </row>
    <row r="437" spans="6:6" x14ac:dyDescent="0.2">
      <c r="F437" s="2" t="str">
        <f t="shared" si="24"/>
        <v/>
      </c>
    </row>
    <row r="438" spans="6:6" x14ac:dyDescent="0.2">
      <c r="F438" s="2" t="str">
        <f t="shared" si="24"/>
        <v/>
      </c>
    </row>
    <row r="439" spans="6:6" x14ac:dyDescent="0.2">
      <c r="F439" s="2" t="str">
        <f t="shared" si="24"/>
        <v/>
      </c>
    </row>
    <row r="440" spans="6:6" x14ac:dyDescent="0.2">
      <c r="F440" s="2" t="str">
        <f t="shared" si="24"/>
        <v/>
      </c>
    </row>
    <row r="441" spans="6:6" x14ac:dyDescent="0.2">
      <c r="F441" s="2" t="str">
        <f t="shared" si="24"/>
        <v/>
      </c>
    </row>
    <row r="442" spans="6:6" x14ac:dyDescent="0.2">
      <c r="F442" s="2" t="str">
        <f t="shared" si="24"/>
        <v/>
      </c>
    </row>
    <row r="443" spans="6:6" x14ac:dyDescent="0.2">
      <c r="F443" s="2" t="str">
        <f t="shared" si="24"/>
        <v/>
      </c>
    </row>
    <row r="444" spans="6:6" x14ac:dyDescent="0.2">
      <c r="F444" s="2" t="str">
        <f t="shared" si="24"/>
        <v/>
      </c>
    </row>
    <row r="445" spans="6:6" x14ac:dyDescent="0.2">
      <c r="F445" s="2" t="str">
        <f t="shared" si="24"/>
        <v/>
      </c>
    </row>
    <row r="446" spans="6:6" x14ac:dyDescent="0.2">
      <c r="F446" s="2" t="str">
        <f t="shared" si="24"/>
        <v/>
      </c>
    </row>
    <row r="447" spans="6:6" x14ac:dyDescent="0.2">
      <c r="F447" s="2" t="str">
        <f t="shared" si="24"/>
        <v/>
      </c>
    </row>
    <row r="448" spans="6:6" x14ac:dyDescent="0.2">
      <c r="F448" s="2" t="str">
        <f t="shared" si="24"/>
        <v/>
      </c>
    </row>
    <row r="449" spans="6:6" x14ac:dyDescent="0.2">
      <c r="F449" s="2" t="str">
        <f t="shared" si="24"/>
        <v/>
      </c>
    </row>
    <row r="450" spans="6:6" x14ac:dyDescent="0.2">
      <c r="F450" s="2" t="str">
        <f t="shared" si="24"/>
        <v/>
      </c>
    </row>
    <row r="451" spans="6:6" x14ac:dyDescent="0.2">
      <c r="F451" s="2" t="str">
        <f t="shared" si="24"/>
        <v/>
      </c>
    </row>
    <row r="452" spans="6:6" x14ac:dyDescent="0.2">
      <c r="F452" s="2" t="str">
        <f t="shared" si="24"/>
        <v/>
      </c>
    </row>
    <row r="453" spans="6:6" x14ac:dyDescent="0.2">
      <c r="F453" s="2" t="str">
        <f t="shared" si="24"/>
        <v/>
      </c>
    </row>
    <row r="454" spans="6:6" x14ac:dyDescent="0.2">
      <c r="F454" s="2" t="str">
        <f t="shared" si="24"/>
        <v/>
      </c>
    </row>
    <row r="455" spans="6:6" x14ac:dyDescent="0.2">
      <c r="F455" s="2" t="str">
        <f t="shared" si="24"/>
        <v/>
      </c>
    </row>
    <row r="456" spans="6:6" x14ac:dyDescent="0.2">
      <c r="F456" s="2" t="str">
        <f t="shared" si="24"/>
        <v/>
      </c>
    </row>
    <row r="457" spans="6:6" x14ac:dyDescent="0.2">
      <c r="F457" s="2" t="str">
        <f t="shared" si="24"/>
        <v/>
      </c>
    </row>
    <row r="458" spans="6:6" x14ac:dyDescent="0.2">
      <c r="F458" s="2" t="str">
        <f t="shared" ref="F458:F521" si="25">IF(A458="","",C458*$C$6)</f>
        <v/>
      </c>
    </row>
    <row r="459" spans="6:6" x14ac:dyDescent="0.2">
      <c r="F459" s="2" t="str">
        <f t="shared" si="25"/>
        <v/>
      </c>
    </row>
    <row r="460" spans="6:6" x14ac:dyDescent="0.2">
      <c r="F460" s="2" t="str">
        <f t="shared" si="25"/>
        <v/>
      </c>
    </row>
    <row r="461" spans="6:6" x14ac:dyDescent="0.2">
      <c r="F461" s="2" t="str">
        <f t="shared" si="25"/>
        <v/>
      </c>
    </row>
    <row r="462" spans="6:6" x14ac:dyDescent="0.2">
      <c r="F462" s="2" t="str">
        <f t="shared" si="25"/>
        <v/>
      </c>
    </row>
    <row r="463" spans="6:6" x14ac:dyDescent="0.2">
      <c r="F463" s="2" t="str">
        <f t="shared" si="25"/>
        <v/>
      </c>
    </row>
    <row r="464" spans="6:6" x14ac:dyDescent="0.2">
      <c r="F464" s="2" t="str">
        <f t="shared" si="25"/>
        <v/>
      </c>
    </row>
    <row r="465" spans="6:6" x14ac:dyDescent="0.2">
      <c r="F465" s="2" t="str">
        <f t="shared" si="25"/>
        <v/>
      </c>
    </row>
    <row r="466" spans="6:6" x14ac:dyDescent="0.2">
      <c r="F466" s="2" t="str">
        <f t="shared" si="25"/>
        <v/>
      </c>
    </row>
    <row r="467" spans="6:6" x14ac:dyDescent="0.2">
      <c r="F467" s="2" t="str">
        <f t="shared" si="25"/>
        <v/>
      </c>
    </row>
    <row r="468" spans="6:6" x14ac:dyDescent="0.2">
      <c r="F468" s="2" t="str">
        <f t="shared" si="25"/>
        <v/>
      </c>
    </row>
    <row r="469" spans="6:6" x14ac:dyDescent="0.2">
      <c r="F469" s="2" t="str">
        <f t="shared" si="25"/>
        <v/>
      </c>
    </row>
    <row r="470" spans="6:6" x14ac:dyDescent="0.2">
      <c r="F470" s="2" t="str">
        <f t="shared" si="25"/>
        <v/>
      </c>
    </row>
    <row r="471" spans="6:6" x14ac:dyDescent="0.2">
      <c r="F471" s="2" t="str">
        <f t="shared" si="25"/>
        <v/>
      </c>
    </row>
    <row r="472" spans="6:6" x14ac:dyDescent="0.2">
      <c r="F472" s="2" t="str">
        <f t="shared" si="25"/>
        <v/>
      </c>
    </row>
    <row r="473" spans="6:6" x14ac:dyDescent="0.2">
      <c r="F473" s="2" t="str">
        <f t="shared" si="25"/>
        <v/>
      </c>
    </row>
    <row r="474" spans="6:6" x14ac:dyDescent="0.2">
      <c r="F474" s="2" t="str">
        <f t="shared" si="25"/>
        <v/>
      </c>
    </row>
    <row r="475" spans="6:6" x14ac:dyDescent="0.2">
      <c r="F475" s="2" t="str">
        <f t="shared" si="25"/>
        <v/>
      </c>
    </row>
    <row r="476" spans="6:6" x14ac:dyDescent="0.2">
      <c r="F476" s="2" t="str">
        <f t="shared" si="25"/>
        <v/>
      </c>
    </row>
    <row r="477" spans="6:6" x14ac:dyDescent="0.2">
      <c r="F477" s="2" t="str">
        <f t="shared" si="25"/>
        <v/>
      </c>
    </row>
    <row r="478" spans="6:6" x14ac:dyDescent="0.2">
      <c r="F478" s="2" t="str">
        <f t="shared" si="25"/>
        <v/>
      </c>
    </row>
    <row r="479" spans="6:6" x14ac:dyDescent="0.2">
      <c r="F479" s="2" t="str">
        <f t="shared" si="25"/>
        <v/>
      </c>
    </row>
    <row r="480" spans="6:6" x14ac:dyDescent="0.2">
      <c r="F480" s="2" t="str">
        <f t="shared" si="25"/>
        <v/>
      </c>
    </row>
    <row r="481" spans="6:6" x14ac:dyDescent="0.2">
      <c r="F481" s="2" t="str">
        <f t="shared" si="25"/>
        <v/>
      </c>
    </row>
    <row r="482" spans="6:6" x14ac:dyDescent="0.2">
      <c r="F482" s="2" t="str">
        <f t="shared" si="25"/>
        <v/>
      </c>
    </row>
    <row r="483" spans="6:6" x14ac:dyDescent="0.2">
      <c r="F483" s="2" t="str">
        <f t="shared" si="25"/>
        <v/>
      </c>
    </row>
    <row r="484" spans="6:6" x14ac:dyDescent="0.2">
      <c r="F484" s="2" t="str">
        <f t="shared" si="25"/>
        <v/>
      </c>
    </row>
    <row r="485" spans="6:6" x14ac:dyDescent="0.2">
      <c r="F485" s="2" t="str">
        <f t="shared" si="25"/>
        <v/>
      </c>
    </row>
    <row r="486" spans="6:6" x14ac:dyDescent="0.2">
      <c r="F486" s="2" t="str">
        <f t="shared" si="25"/>
        <v/>
      </c>
    </row>
    <row r="487" spans="6:6" x14ac:dyDescent="0.2">
      <c r="F487" s="2" t="str">
        <f t="shared" si="25"/>
        <v/>
      </c>
    </row>
    <row r="488" spans="6:6" x14ac:dyDescent="0.2">
      <c r="F488" s="2" t="str">
        <f t="shared" si="25"/>
        <v/>
      </c>
    </row>
    <row r="489" spans="6:6" x14ac:dyDescent="0.2">
      <c r="F489" s="2" t="str">
        <f t="shared" si="25"/>
        <v/>
      </c>
    </row>
    <row r="490" spans="6:6" x14ac:dyDescent="0.2">
      <c r="F490" s="2" t="str">
        <f t="shared" si="25"/>
        <v/>
      </c>
    </row>
    <row r="491" spans="6:6" x14ac:dyDescent="0.2">
      <c r="F491" s="2" t="str">
        <f t="shared" si="25"/>
        <v/>
      </c>
    </row>
    <row r="492" spans="6:6" x14ac:dyDescent="0.2">
      <c r="F492" s="2" t="str">
        <f t="shared" si="25"/>
        <v/>
      </c>
    </row>
    <row r="493" spans="6:6" x14ac:dyDescent="0.2">
      <c r="F493" s="2" t="str">
        <f t="shared" si="25"/>
        <v/>
      </c>
    </row>
    <row r="494" spans="6:6" x14ac:dyDescent="0.2">
      <c r="F494" s="2" t="str">
        <f t="shared" si="25"/>
        <v/>
      </c>
    </row>
    <row r="495" spans="6:6" x14ac:dyDescent="0.2">
      <c r="F495" s="2" t="str">
        <f t="shared" si="25"/>
        <v/>
      </c>
    </row>
    <row r="496" spans="6:6" x14ac:dyDescent="0.2">
      <c r="F496" s="2" t="str">
        <f t="shared" si="25"/>
        <v/>
      </c>
    </row>
    <row r="497" spans="6:6" x14ac:dyDescent="0.2">
      <c r="F497" s="2" t="str">
        <f t="shared" si="25"/>
        <v/>
      </c>
    </row>
    <row r="498" spans="6:6" x14ac:dyDescent="0.2">
      <c r="F498" s="2" t="str">
        <f t="shared" si="25"/>
        <v/>
      </c>
    </row>
    <row r="499" spans="6:6" x14ac:dyDescent="0.2">
      <c r="F499" s="2" t="str">
        <f t="shared" si="25"/>
        <v/>
      </c>
    </row>
    <row r="500" spans="6:6" x14ac:dyDescent="0.2">
      <c r="F500" s="2" t="str">
        <f t="shared" si="25"/>
        <v/>
      </c>
    </row>
    <row r="501" spans="6:6" x14ac:dyDescent="0.2">
      <c r="F501" s="2" t="str">
        <f t="shared" si="25"/>
        <v/>
      </c>
    </row>
    <row r="502" spans="6:6" x14ac:dyDescent="0.2">
      <c r="F502" s="2" t="str">
        <f t="shared" si="25"/>
        <v/>
      </c>
    </row>
    <row r="503" spans="6:6" x14ac:dyDescent="0.2">
      <c r="F503" s="2" t="str">
        <f t="shared" si="25"/>
        <v/>
      </c>
    </row>
    <row r="504" spans="6:6" x14ac:dyDescent="0.2">
      <c r="F504" s="2" t="str">
        <f t="shared" si="25"/>
        <v/>
      </c>
    </row>
    <row r="505" spans="6:6" x14ac:dyDescent="0.2">
      <c r="F505" s="2" t="str">
        <f t="shared" si="25"/>
        <v/>
      </c>
    </row>
    <row r="506" spans="6:6" x14ac:dyDescent="0.2">
      <c r="F506" s="2" t="str">
        <f t="shared" si="25"/>
        <v/>
      </c>
    </row>
    <row r="507" spans="6:6" x14ac:dyDescent="0.2">
      <c r="F507" s="2" t="str">
        <f t="shared" si="25"/>
        <v/>
      </c>
    </row>
    <row r="508" spans="6:6" x14ac:dyDescent="0.2">
      <c r="F508" s="2" t="str">
        <f t="shared" si="25"/>
        <v/>
      </c>
    </row>
    <row r="509" spans="6:6" x14ac:dyDescent="0.2">
      <c r="F509" s="2" t="str">
        <f t="shared" si="25"/>
        <v/>
      </c>
    </row>
    <row r="510" spans="6:6" x14ac:dyDescent="0.2">
      <c r="F510" s="2" t="str">
        <f t="shared" si="25"/>
        <v/>
      </c>
    </row>
    <row r="511" spans="6:6" x14ac:dyDescent="0.2">
      <c r="F511" s="2" t="str">
        <f t="shared" si="25"/>
        <v/>
      </c>
    </row>
    <row r="512" spans="6:6" x14ac:dyDescent="0.2">
      <c r="F512" s="2" t="str">
        <f t="shared" si="25"/>
        <v/>
      </c>
    </row>
    <row r="513" spans="6:6" x14ac:dyDescent="0.2">
      <c r="F513" s="2" t="str">
        <f t="shared" si="25"/>
        <v/>
      </c>
    </row>
    <row r="514" spans="6:6" x14ac:dyDescent="0.2">
      <c r="F514" s="2" t="str">
        <f t="shared" si="25"/>
        <v/>
      </c>
    </row>
    <row r="515" spans="6:6" x14ac:dyDescent="0.2">
      <c r="F515" s="2" t="str">
        <f t="shared" si="25"/>
        <v/>
      </c>
    </row>
    <row r="516" spans="6:6" x14ac:dyDescent="0.2">
      <c r="F516" s="2" t="str">
        <f t="shared" si="25"/>
        <v/>
      </c>
    </row>
    <row r="517" spans="6:6" x14ac:dyDescent="0.2">
      <c r="F517" s="2" t="str">
        <f t="shared" si="25"/>
        <v/>
      </c>
    </row>
    <row r="518" spans="6:6" x14ac:dyDescent="0.2">
      <c r="F518" s="2" t="str">
        <f t="shared" si="25"/>
        <v/>
      </c>
    </row>
    <row r="519" spans="6:6" x14ac:dyDescent="0.2">
      <c r="F519" s="2" t="str">
        <f t="shared" si="25"/>
        <v/>
      </c>
    </row>
    <row r="520" spans="6:6" x14ac:dyDescent="0.2">
      <c r="F520" s="2" t="str">
        <f t="shared" si="25"/>
        <v/>
      </c>
    </row>
    <row r="521" spans="6:6" x14ac:dyDescent="0.2">
      <c r="F521" s="2" t="str">
        <f t="shared" si="25"/>
        <v/>
      </c>
    </row>
    <row r="522" spans="6:6" x14ac:dyDescent="0.2">
      <c r="F522" s="2" t="str">
        <f t="shared" ref="F522:F585" si="26">IF(A522="","",C522*$C$6)</f>
        <v/>
      </c>
    </row>
    <row r="523" spans="6:6" x14ac:dyDescent="0.2">
      <c r="F523" s="2" t="str">
        <f t="shared" si="26"/>
        <v/>
      </c>
    </row>
    <row r="524" spans="6:6" x14ac:dyDescent="0.2">
      <c r="F524" s="2" t="str">
        <f t="shared" si="26"/>
        <v/>
      </c>
    </row>
    <row r="525" spans="6:6" x14ac:dyDescent="0.2">
      <c r="F525" s="2" t="str">
        <f t="shared" si="26"/>
        <v/>
      </c>
    </row>
    <row r="526" spans="6:6" x14ac:dyDescent="0.2">
      <c r="F526" s="2" t="str">
        <f t="shared" si="26"/>
        <v/>
      </c>
    </row>
    <row r="527" spans="6:6" x14ac:dyDescent="0.2">
      <c r="F527" s="2" t="str">
        <f t="shared" si="26"/>
        <v/>
      </c>
    </row>
    <row r="528" spans="6:6" x14ac:dyDescent="0.2">
      <c r="F528" s="2" t="str">
        <f t="shared" si="26"/>
        <v/>
      </c>
    </row>
    <row r="529" spans="6:6" x14ac:dyDescent="0.2">
      <c r="F529" s="2" t="str">
        <f t="shared" si="26"/>
        <v/>
      </c>
    </row>
    <row r="530" spans="6:6" x14ac:dyDescent="0.2">
      <c r="F530" s="2" t="str">
        <f t="shared" si="26"/>
        <v/>
      </c>
    </row>
    <row r="531" spans="6:6" x14ac:dyDescent="0.2">
      <c r="F531" s="2" t="str">
        <f t="shared" si="26"/>
        <v/>
      </c>
    </row>
    <row r="532" spans="6:6" x14ac:dyDescent="0.2">
      <c r="F532" s="2" t="str">
        <f t="shared" si="26"/>
        <v/>
      </c>
    </row>
    <row r="533" spans="6:6" x14ac:dyDescent="0.2">
      <c r="F533" s="2" t="str">
        <f t="shared" si="26"/>
        <v/>
      </c>
    </row>
    <row r="534" spans="6:6" x14ac:dyDescent="0.2">
      <c r="F534" s="2" t="str">
        <f t="shared" si="26"/>
        <v/>
      </c>
    </row>
    <row r="535" spans="6:6" x14ac:dyDescent="0.2">
      <c r="F535" s="2" t="str">
        <f t="shared" si="26"/>
        <v/>
      </c>
    </row>
    <row r="536" spans="6:6" x14ac:dyDescent="0.2">
      <c r="F536" s="2" t="str">
        <f t="shared" si="26"/>
        <v/>
      </c>
    </row>
    <row r="537" spans="6:6" x14ac:dyDescent="0.2">
      <c r="F537" s="2" t="str">
        <f t="shared" si="26"/>
        <v/>
      </c>
    </row>
    <row r="538" spans="6:6" x14ac:dyDescent="0.2">
      <c r="F538" s="2" t="str">
        <f t="shared" si="26"/>
        <v/>
      </c>
    </row>
    <row r="539" spans="6:6" x14ac:dyDescent="0.2">
      <c r="F539" s="2" t="str">
        <f t="shared" si="26"/>
        <v/>
      </c>
    </row>
    <row r="540" spans="6:6" x14ac:dyDescent="0.2">
      <c r="F540" s="2" t="str">
        <f t="shared" si="26"/>
        <v/>
      </c>
    </row>
    <row r="541" spans="6:6" x14ac:dyDescent="0.2">
      <c r="F541" s="2" t="str">
        <f t="shared" si="26"/>
        <v/>
      </c>
    </row>
    <row r="542" spans="6:6" x14ac:dyDescent="0.2">
      <c r="F542" s="2" t="str">
        <f t="shared" si="26"/>
        <v/>
      </c>
    </row>
    <row r="543" spans="6:6" x14ac:dyDescent="0.2">
      <c r="F543" s="2" t="str">
        <f t="shared" si="26"/>
        <v/>
      </c>
    </row>
    <row r="544" spans="6:6" x14ac:dyDescent="0.2">
      <c r="F544" s="2" t="str">
        <f t="shared" si="26"/>
        <v/>
      </c>
    </row>
    <row r="545" spans="6:6" x14ac:dyDescent="0.2">
      <c r="F545" s="2" t="str">
        <f t="shared" si="26"/>
        <v/>
      </c>
    </row>
    <row r="546" spans="6:6" x14ac:dyDescent="0.2">
      <c r="F546" s="2" t="str">
        <f t="shared" si="26"/>
        <v/>
      </c>
    </row>
    <row r="547" spans="6:6" x14ac:dyDescent="0.2">
      <c r="F547" s="2" t="str">
        <f t="shared" si="26"/>
        <v/>
      </c>
    </row>
    <row r="548" spans="6:6" x14ac:dyDescent="0.2">
      <c r="F548" s="2" t="str">
        <f t="shared" si="26"/>
        <v/>
      </c>
    </row>
    <row r="549" spans="6:6" x14ac:dyDescent="0.2">
      <c r="F549" s="2" t="str">
        <f t="shared" si="26"/>
        <v/>
      </c>
    </row>
    <row r="550" spans="6:6" x14ac:dyDescent="0.2">
      <c r="F550" s="2" t="str">
        <f t="shared" si="26"/>
        <v/>
      </c>
    </row>
    <row r="551" spans="6:6" x14ac:dyDescent="0.2">
      <c r="F551" s="2" t="str">
        <f t="shared" si="26"/>
        <v/>
      </c>
    </row>
    <row r="552" spans="6:6" x14ac:dyDescent="0.2">
      <c r="F552" s="2" t="str">
        <f t="shared" si="26"/>
        <v/>
      </c>
    </row>
    <row r="553" spans="6:6" x14ac:dyDescent="0.2">
      <c r="F553" s="2" t="str">
        <f t="shared" si="26"/>
        <v/>
      </c>
    </row>
    <row r="554" spans="6:6" x14ac:dyDescent="0.2">
      <c r="F554" s="2" t="str">
        <f t="shared" si="26"/>
        <v/>
      </c>
    </row>
    <row r="555" spans="6:6" x14ac:dyDescent="0.2">
      <c r="F555" s="2" t="str">
        <f t="shared" si="26"/>
        <v/>
      </c>
    </row>
    <row r="556" spans="6:6" x14ac:dyDescent="0.2">
      <c r="F556" s="2" t="str">
        <f t="shared" si="26"/>
        <v/>
      </c>
    </row>
    <row r="557" spans="6:6" x14ac:dyDescent="0.2">
      <c r="F557" s="2" t="str">
        <f t="shared" si="26"/>
        <v/>
      </c>
    </row>
    <row r="558" spans="6:6" x14ac:dyDescent="0.2">
      <c r="F558" s="2" t="str">
        <f t="shared" si="26"/>
        <v/>
      </c>
    </row>
    <row r="559" spans="6:6" x14ac:dyDescent="0.2">
      <c r="F559" s="2" t="str">
        <f t="shared" si="26"/>
        <v/>
      </c>
    </row>
    <row r="560" spans="6:6" x14ac:dyDescent="0.2">
      <c r="F560" s="2" t="str">
        <f t="shared" si="26"/>
        <v/>
      </c>
    </row>
    <row r="561" spans="6:6" x14ac:dyDescent="0.2">
      <c r="F561" s="2" t="str">
        <f t="shared" si="26"/>
        <v/>
      </c>
    </row>
    <row r="562" spans="6:6" x14ac:dyDescent="0.2">
      <c r="F562" s="2" t="str">
        <f t="shared" si="26"/>
        <v/>
      </c>
    </row>
    <row r="563" spans="6:6" x14ac:dyDescent="0.2">
      <c r="F563" s="2" t="str">
        <f t="shared" si="26"/>
        <v/>
      </c>
    </row>
    <row r="564" spans="6:6" x14ac:dyDescent="0.2">
      <c r="F564" s="2" t="str">
        <f t="shared" si="26"/>
        <v/>
      </c>
    </row>
    <row r="565" spans="6:6" x14ac:dyDescent="0.2">
      <c r="F565" s="2" t="str">
        <f t="shared" si="26"/>
        <v/>
      </c>
    </row>
    <row r="566" spans="6:6" x14ac:dyDescent="0.2">
      <c r="F566" s="2" t="str">
        <f t="shared" si="26"/>
        <v/>
      </c>
    </row>
    <row r="567" spans="6:6" x14ac:dyDescent="0.2">
      <c r="F567" s="2" t="str">
        <f t="shared" si="26"/>
        <v/>
      </c>
    </row>
    <row r="568" spans="6:6" x14ac:dyDescent="0.2">
      <c r="F568" s="2" t="str">
        <f t="shared" si="26"/>
        <v/>
      </c>
    </row>
    <row r="569" spans="6:6" x14ac:dyDescent="0.2">
      <c r="F569" s="2" t="str">
        <f t="shared" si="26"/>
        <v/>
      </c>
    </row>
    <row r="570" spans="6:6" x14ac:dyDescent="0.2">
      <c r="F570" s="2" t="str">
        <f t="shared" si="26"/>
        <v/>
      </c>
    </row>
    <row r="571" spans="6:6" x14ac:dyDescent="0.2">
      <c r="F571" s="2" t="str">
        <f t="shared" si="26"/>
        <v/>
      </c>
    </row>
    <row r="572" spans="6:6" x14ac:dyDescent="0.2">
      <c r="F572" s="2" t="str">
        <f t="shared" si="26"/>
        <v/>
      </c>
    </row>
    <row r="573" spans="6:6" x14ac:dyDescent="0.2">
      <c r="F573" s="2" t="str">
        <f t="shared" si="26"/>
        <v/>
      </c>
    </row>
    <row r="574" spans="6:6" x14ac:dyDescent="0.2">
      <c r="F574" s="2" t="str">
        <f t="shared" si="26"/>
        <v/>
      </c>
    </row>
    <row r="575" spans="6:6" x14ac:dyDescent="0.2">
      <c r="F575" s="2" t="str">
        <f t="shared" si="26"/>
        <v/>
      </c>
    </row>
    <row r="576" spans="6:6" x14ac:dyDescent="0.2">
      <c r="F576" s="2" t="str">
        <f t="shared" si="26"/>
        <v/>
      </c>
    </row>
    <row r="577" spans="6:6" x14ac:dyDescent="0.2">
      <c r="F577" s="2" t="str">
        <f t="shared" si="26"/>
        <v/>
      </c>
    </row>
    <row r="578" spans="6:6" x14ac:dyDescent="0.2">
      <c r="F578" s="2" t="str">
        <f t="shared" si="26"/>
        <v/>
      </c>
    </row>
    <row r="579" spans="6:6" x14ac:dyDescent="0.2">
      <c r="F579" s="2" t="str">
        <f t="shared" si="26"/>
        <v/>
      </c>
    </row>
    <row r="580" spans="6:6" x14ac:dyDescent="0.2">
      <c r="F580" s="2" t="str">
        <f t="shared" si="26"/>
        <v/>
      </c>
    </row>
    <row r="581" spans="6:6" x14ac:dyDescent="0.2">
      <c r="F581" s="2" t="str">
        <f t="shared" si="26"/>
        <v/>
      </c>
    </row>
    <row r="582" spans="6:6" x14ac:dyDescent="0.2">
      <c r="F582" s="2" t="str">
        <f t="shared" si="26"/>
        <v/>
      </c>
    </row>
    <row r="583" spans="6:6" x14ac:dyDescent="0.2">
      <c r="F583" s="2" t="str">
        <f t="shared" si="26"/>
        <v/>
      </c>
    </row>
    <row r="584" spans="6:6" x14ac:dyDescent="0.2">
      <c r="F584" s="2" t="str">
        <f t="shared" si="26"/>
        <v/>
      </c>
    </row>
    <row r="585" spans="6:6" x14ac:dyDescent="0.2">
      <c r="F585" s="2" t="str">
        <f t="shared" si="26"/>
        <v/>
      </c>
    </row>
    <row r="586" spans="6:6" x14ac:dyDescent="0.2">
      <c r="F586" s="2" t="str">
        <f t="shared" ref="F586:F654" si="27">IF(A586="","",C586*$C$6)</f>
        <v/>
      </c>
    </row>
    <row r="587" spans="6:6" x14ac:dyDescent="0.2">
      <c r="F587" s="2" t="str">
        <f t="shared" si="27"/>
        <v/>
      </c>
    </row>
    <row r="588" spans="6:6" x14ac:dyDescent="0.2">
      <c r="F588" s="2" t="str">
        <f t="shared" si="27"/>
        <v/>
      </c>
    </row>
    <row r="589" spans="6:6" x14ac:dyDescent="0.2">
      <c r="F589" s="2" t="str">
        <f t="shared" si="27"/>
        <v/>
      </c>
    </row>
    <row r="590" spans="6:6" x14ac:dyDescent="0.2">
      <c r="F590" s="2" t="str">
        <f t="shared" si="27"/>
        <v/>
      </c>
    </row>
    <row r="591" spans="6:6" x14ac:dyDescent="0.2">
      <c r="F591" s="2" t="str">
        <f t="shared" si="27"/>
        <v/>
      </c>
    </row>
    <row r="592" spans="6:6" x14ac:dyDescent="0.2">
      <c r="F592" s="2" t="str">
        <f t="shared" si="27"/>
        <v/>
      </c>
    </row>
    <row r="593" spans="6:6" x14ac:dyDescent="0.2">
      <c r="F593" s="2" t="str">
        <f t="shared" si="27"/>
        <v/>
      </c>
    </row>
    <row r="594" spans="6:6" x14ac:dyDescent="0.2">
      <c r="F594" s="2" t="str">
        <f t="shared" si="27"/>
        <v/>
      </c>
    </row>
    <row r="595" spans="6:6" x14ac:dyDescent="0.2">
      <c r="F595" s="2" t="str">
        <f t="shared" si="27"/>
        <v/>
      </c>
    </row>
    <row r="596" spans="6:6" x14ac:dyDescent="0.2">
      <c r="F596" s="2" t="str">
        <f t="shared" si="27"/>
        <v/>
      </c>
    </row>
    <row r="597" spans="6:6" x14ac:dyDescent="0.2">
      <c r="F597" s="2" t="str">
        <f t="shared" si="27"/>
        <v/>
      </c>
    </row>
    <row r="598" spans="6:6" x14ac:dyDescent="0.2">
      <c r="F598" s="2" t="str">
        <f t="shared" si="27"/>
        <v/>
      </c>
    </row>
    <row r="599" spans="6:6" x14ac:dyDescent="0.2">
      <c r="F599" s="2" t="str">
        <f t="shared" si="27"/>
        <v/>
      </c>
    </row>
    <row r="600" spans="6:6" x14ac:dyDescent="0.2">
      <c r="F600" s="2" t="str">
        <f t="shared" si="27"/>
        <v/>
      </c>
    </row>
    <row r="601" spans="6:6" x14ac:dyDescent="0.2">
      <c r="F601" s="2" t="str">
        <f t="shared" si="27"/>
        <v/>
      </c>
    </row>
    <row r="602" spans="6:6" x14ac:dyDescent="0.2">
      <c r="F602" s="2" t="str">
        <f t="shared" si="27"/>
        <v/>
      </c>
    </row>
    <row r="603" spans="6:6" x14ac:dyDescent="0.2">
      <c r="F603" s="2" t="str">
        <f t="shared" si="27"/>
        <v/>
      </c>
    </row>
    <row r="604" spans="6:6" x14ac:dyDescent="0.2">
      <c r="F604" s="2" t="str">
        <f t="shared" si="27"/>
        <v/>
      </c>
    </row>
    <row r="605" spans="6:6" x14ac:dyDescent="0.2">
      <c r="F605" s="2" t="str">
        <f t="shared" si="27"/>
        <v/>
      </c>
    </row>
    <row r="606" spans="6:6" x14ac:dyDescent="0.2">
      <c r="F606" s="2" t="str">
        <f t="shared" si="27"/>
        <v/>
      </c>
    </row>
    <row r="607" spans="6:6" x14ac:dyDescent="0.2">
      <c r="F607" s="2" t="str">
        <f t="shared" si="27"/>
        <v/>
      </c>
    </row>
    <row r="608" spans="6:6" x14ac:dyDescent="0.2">
      <c r="F608" s="2" t="str">
        <f t="shared" si="27"/>
        <v/>
      </c>
    </row>
    <row r="609" spans="6:6" x14ac:dyDescent="0.2">
      <c r="F609" s="2" t="str">
        <f t="shared" si="27"/>
        <v/>
      </c>
    </row>
    <row r="610" spans="6:6" x14ac:dyDescent="0.2">
      <c r="F610" s="2" t="str">
        <f t="shared" si="27"/>
        <v/>
      </c>
    </row>
    <row r="611" spans="6:6" x14ac:dyDescent="0.2">
      <c r="F611" s="2" t="str">
        <f t="shared" si="27"/>
        <v/>
      </c>
    </row>
    <row r="612" spans="6:6" x14ac:dyDescent="0.2">
      <c r="F612" s="2" t="str">
        <f t="shared" si="27"/>
        <v/>
      </c>
    </row>
    <row r="613" spans="6:6" x14ac:dyDescent="0.2">
      <c r="F613" s="2" t="str">
        <f t="shared" si="27"/>
        <v/>
      </c>
    </row>
    <row r="614" spans="6:6" x14ac:dyDescent="0.2">
      <c r="F614" s="2" t="str">
        <f t="shared" si="27"/>
        <v/>
      </c>
    </row>
    <row r="615" spans="6:6" x14ac:dyDescent="0.2">
      <c r="F615" s="2" t="str">
        <f t="shared" si="27"/>
        <v/>
      </c>
    </row>
    <row r="616" spans="6:6" x14ac:dyDescent="0.2">
      <c r="F616" s="2" t="str">
        <f t="shared" si="27"/>
        <v/>
      </c>
    </row>
    <row r="617" spans="6:6" x14ac:dyDescent="0.2">
      <c r="F617" s="2" t="str">
        <f t="shared" si="27"/>
        <v/>
      </c>
    </row>
    <row r="618" spans="6:6" x14ac:dyDescent="0.2">
      <c r="F618" s="2" t="str">
        <f t="shared" si="27"/>
        <v/>
      </c>
    </row>
    <row r="619" spans="6:6" x14ac:dyDescent="0.2">
      <c r="F619" s="2" t="str">
        <f t="shared" si="27"/>
        <v/>
      </c>
    </row>
    <row r="620" spans="6:6" x14ac:dyDescent="0.2">
      <c r="F620" s="2" t="str">
        <f t="shared" si="27"/>
        <v/>
      </c>
    </row>
    <row r="621" spans="6:6" x14ac:dyDescent="0.2">
      <c r="F621" s="2" t="str">
        <f t="shared" si="27"/>
        <v/>
      </c>
    </row>
    <row r="622" spans="6:6" x14ac:dyDescent="0.2">
      <c r="F622" s="2" t="str">
        <f t="shared" si="27"/>
        <v/>
      </c>
    </row>
    <row r="623" spans="6:6" x14ac:dyDescent="0.2">
      <c r="F623" s="2" t="str">
        <f t="shared" si="27"/>
        <v/>
      </c>
    </row>
    <row r="624" spans="6:6" x14ac:dyDescent="0.2">
      <c r="F624" s="2" t="str">
        <f t="shared" si="27"/>
        <v/>
      </c>
    </row>
    <row r="625" spans="6:6" x14ac:dyDescent="0.2">
      <c r="F625" s="2" t="str">
        <f t="shared" si="27"/>
        <v/>
      </c>
    </row>
    <row r="626" spans="6:6" x14ac:dyDescent="0.2">
      <c r="F626" s="2" t="str">
        <f t="shared" si="27"/>
        <v/>
      </c>
    </row>
    <row r="627" spans="6:6" x14ac:dyDescent="0.2">
      <c r="F627" s="2" t="str">
        <f t="shared" si="27"/>
        <v/>
      </c>
    </row>
    <row r="628" spans="6:6" x14ac:dyDescent="0.2">
      <c r="F628" s="2" t="str">
        <f t="shared" si="27"/>
        <v/>
      </c>
    </row>
    <row r="629" spans="6:6" x14ac:dyDescent="0.2">
      <c r="F629" s="2" t="str">
        <f t="shared" si="27"/>
        <v/>
      </c>
    </row>
    <row r="630" spans="6:6" x14ac:dyDescent="0.2">
      <c r="F630" s="2" t="str">
        <f t="shared" si="27"/>
        <v/>
      </c>
    </row>
    <row r="631" spans="6:6" x14ac:dyDescent="0.2">
      <c r="F631" s="2" t="str">
        <f t="shared" si="27"/>
        <v/>
      </c>
    </row>
    <row r="632" spans="6:6" x14ac:dyDescent="0.2">
      <c r="F632" s="2" t="str">
        <f t="shared" si="27"/>
        <v/>
      </c>
    </row>
    <row r="633" spans="6:6" x14ac:dyDescent="0.2">
      <c r="F633" s="2" t="str">
        <f t="shared" si="27"/>
        <v/>
      </c>
    </row>
    <row r="634" spans="6:6" x14ac:dyDescent="0.2">
      <c r="F634" s="2" t="str">
        <f t="shared" si="27"/>
        <v/>
      </c>
    </row>
    <row r="635" spans="6:6" x14ac:dyDescent="0.2">
      <c r="F635" s="2" t="str">
        <f t="shared" si="27"/>
        <v/>
      </c>
    </row>
    <row r="636" spans="6:6" x14ac:dyDescent="0.2">
      <c r="F636" s="2" t="str">
        <f t="shared" si="27"/>
        <v/>
      </c>
    </row>
    <row r="637" spans="6:6" x14ac:dyDescent="0.2">
      <c r="F637" s="2" t="str">
        <f t="shared" si="27"/>
        <v/>
      </c>
    </row>
    <row r="638" spans="6:6" x14ac:dyDescent="0.2">
      <c r="F638" s="2" t="str">
        <f t="shared" si="27"/>
        <v/>
      </c>
    </row>
    <row r="639" spans="6:6" x14ac:dyDescent="0.2">
      <c r="F639" s="2" t="str">
        <f t="shared" si="27"/>
        <v/>
      </c>
    </row>
    <row r="640" spans="6:6" x14ac:dyDescent="0.2">
      <c r="F640" s="2" t="str">
        <f t="shared" si="27"/>
        <v/>
      </c>
    </row>
    <row r="641" spans="6:6" x14ac:dyDescent="0.2">
      <c r="F641" s="2" t="str">
        <f t="shared" si="27"/>
        <v/>
      </c>
    </row>
    <row r="642" spans="6:6" x14ac:dyDescent="0.2">
      <c r="F642" s="2" t="str">
        <f t="shared" si="27"/>
        <v/>
      </c>
    </row>
    <row r="643" spans="6:6" x14ac:dyDescent="0.2">
      <c r="F643" s="2" t="str">
        <f t="shared" si="27"/>
        <v/>
      </c>
    </row>
    <row r="644" spans="6:6" x14ac:dyDescent="0.2">
      <c r="F644" s="2" t="str">
        <f t="shared" si="27"/>
        <v/>
      </c>
    </row>
    <row r="645" spans="6:6" x14ac:dyDescent="0.2">
      <c r="F645" s="2" t="str">
        <f t="shared" si="27"/>
        <v/>
      </c>
    </row>
    <row r="646" spans="6:6" x14ac:dyDescent="0.2">
      <c r="F646" s="2" t="str">
        <f t="shared" si="27"/>
        <v/>
      </c>
    </row>
    <row r="647" spans="6:6" x14ac:dyDescent="0.2">
      <c r="F647" s="2" t="str">
        <f t="shared" si="27"/>
        <v/>
      </c>
    </row>
    <row r="648" spans="6:6" x14ac:dyDescent="0.2">
      <c r="F648" s="2" t="str">
        <f t="shared" si="27"/>
        <v/>
      </c>
    </row>
    <row r="649" spans="6:6" x14ac:dyDescent="0.2">
      <c r="F649" s="2" t="str">
        <f t="shared" si="27"/>
        <v/>
      </c>
    </row>
    <row r="650" spans="6:6" x14ac:dyDescent="0.2">
      <c r="F650" s="2" t="str">
        <f t="shared" si="27"/>
        <v/>
      </c>
    </row>
    <row r="651" spans="6:6" x14ac:dyDescent="0.2">
      <c r="F651" s="2" t="str">
        <f t="shared" si="27"/>
        <v/>
      </c>
    </row>
    <row r="652" spans="6:6" x14ac:dyDescent="0.2">
      <c r="F652" s="2" t="str">
        <f t="shared" si="27"/>
        <v/>
      </c>
    </row>
    <row r="653" spans="6:6" x14ac:dyDescent="0.2">
      <c r="F653" s="2" t="str">
        <f t="shared" si="27"/>
        <v/>
      </c>
    </row>
    <row r="654" spans="6:6" x14ac:dyDescent="0.2">
      <c r="F654" s="2" t="str">
        <f t="shared" si="27"/>
        <v/>
      </c>
    </row>
    <row r="655" spans="6:6" x14ac:dyDescent="0.2">
      <c r="F655" s="2"/>
    </row>
  </sheetData>
  <phoneticPr fontId="6" type="noConversion"/>
  <printOptions gridLines="1"/>
  <pageMargins left="0.78740157499999996" right="0.78740157499999996" top="0.984251969" bottom="0.984251969" header="0.51181102300000003" footer="0.51181102300000003"/>
  <pageSetup paperSize="9" orientation="portrait" horizontalDpi="4294967292" verticalDpi="4294967292" r:id="rId1"/>
  <headerFooter alignWithMargins="0">
    <oddHeader>&amp;C&amp;F       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5"/>
  <sheetViews>
    <sheetView showGridLines="0" workbookViewId="0">
      <selection activeCell="C4" sqref="C4"/>
    </sheetView>
  </sheetViews>
  <sheetFormatPr baseColWidth="10" defaultRowHeight="12.75" x14ac:dyDescent="0.2"/>
  <cols>
    <col min="1" max="1" width="5.85546875" style="1" customWidth="1"/>
    <col min="2" max="2" width="18.5703125" style="1" customWidth="1"/>
    <col min="3" max="3" width="14.28515625" style="1" customWidth="1"/>
    <col min="4" max="4" width="13.42578125" style="1" customWidth="1"/>
    <col min="5" max="5" width="5.28515625" style="1" customWidth="1"/>
    <col min="6" max="16384" width="11.42578125" style="1"/>
  </cols>
  <sheetData>
    <row r="1" spans="1:8" x14ac:dyDescent="0.2">
      <c r="A1" s="4" t="s">
        <v>0</v>
      </c>
      <c r="B1" s="5"/>
      <c r="C1" s="5"/>
      <c r="D1" s="5"/>
      <c r="E1" s="5"/>
      <c r="F1" s="5"/>
      <c r="G1" s="5"/>
      <c r="H1" s="5"/>
    </row>
    <row r="2" spans="1:8" ht="15.75" x14ac:dyDescent="0.25">
      <c r="A2" s="6"/>
      <c r="B2" s="6"/>
      <c r="C2" s="6"/>
      <c r="D2" s="6"/>
      <c r="E2" s="5"/>
      <c r="F2" s="5"/>
      <c r="G2" s="5"/>
      <c r="H2" s="5"/>
    </row>
    <row r="3" spans="1:8" x14ac:dyDescent="0.2">
      <c r="A3" s="5"/>
      <c r="B3" s="11" t="s">
        <v>1</v>
      </c>
      <c r="C3" s="18">
        <v>10000</v>
      </c>
      <c r="D3" s="5"/>
      <c r="E3" s="5"/>
      <c r="F3" s="5"/>
      <c r="G3" s="5"/>
      <c r="H3" s="5"/>
    </row>
    <row r="4" spans="1:8" x14ac:dyDescent="0.2">
      <c r="A4" s="5"/>
      <c r="B4" s="11" t="s">
        <v>2</v>
      </c>
      <c r="C4" s="26">
        <v>16</v>
      </c>
      <c r="D4" s="5"/>
      <c r="E4" s="5"/>
      <c r="F4" s="5"/>
      <c r="G4" s="5"/>
      <c r="H4" s="5"/>
    </row>
    <row r="5" spans="1:8" x14ac:dyDescent="0.2">
      <c r="A5" s="5"/>
      <c r="B5" s="11" t="s">
        <v>3</v>
      </c>
      <c r="C5" s="18">
        <v>2000</v>
      </c>
      <c r="D5" s="5"/>
      <c r="E5" s="5"/>
      <c r="F5" s="5"/>
      <c r="G5" s="5"/>
      <c r="H5" s="5"/>
    </row>
    <row r="6" spans="1:8" x14ac:dyDescent="0.2">
      <c r="A6" s="5"/>
      <c r="B6" s="20" t="s">
        <v>4</v>
      </c>
      <c r="C6" s="21">
        <v>0.25</v>
      </c>
      <c r="D6" s="5"/>
      <c r="E6" s="5"/>
      <c r="F6" s="5"/>
      <c r="G6" s="5"/>
      <c r="H6" s="5"/>
    </row>
    <row r="7" spans="1:8" x14ac:dyDescent="0.2">
      <c r="A7" s="5"/>
      <c r="B7" s="11" t="s">
        <v>5</v>
      </c>
      <c r="C7" s="22">
        <v>0.06</v>
      </c>
      <c r="D7" s="5"/>
      <c r="E7" s="5"/>
      <c r="F7" s="5"/>
      <c r="G7" s="5"/>
      <c r="H7" s="5"/>
    </row>
    <row r="8" spans="1:8" x14ac:dyDescent="0.2">
      <c r="A8" s="5"/>
      <c r="B8" s="9"/>
      <c r="C8" s="9"/>
      <c r="D8" s="9"/>
      <c r="E8" s="5"/>
      <c r="F8" s="5"/>
      <c r="G8" s="7"/>
      <c r="H8" s="5"/>
    </row>
    <row r="9" spans="1:8" ht="39" customHeight="1" x14ac:dyDescent="0.2">
      <c r="A9" s="23" t="s">
        <v>6</v>
      </c>
      <c r="B9" s="24" t="s">
        <v>7</v>
      </c>
      <c r="C9" s="24" t="s">
        <v>8</v>
      </c>
      <c r="D9" s="24" t="s">
        <v>9</v>
      </c>
      <c r="E9" s="5"/>
      <c r="F9" s="24" t="s">
        <v>10</v>
      </c>
      <c r="G9" s="25" t="s">
        <v>11</v>
      </c>
      <c r="H9" s="5"/>
    </row>
    <row r="10" spans="1:8" x14ac:dyDescent="0.2">
      <c r="A10" s="14">
        <v>1</v>
      </c>
      <c r="B10" s="15">
        <f>C3</f>
        <v>10000</v>
      </c>
      <c r="C10" s="15">
        <f>(C3-C5)/C4</f>
        <v>500</v>
      </c>
      <c r="D10" s="15">
        <f>(B10-C10)</f>
        <v>9500</v>
      </c>
      <c r="E10" s="5"/>
      <c r="F10" s="15">
        <f t="shared" ref="F10:F73" si="0">IF(A10="","",C10*$C$6)</f>
        <v>125</v>
      </c>
      <c r="G10" s="16">
        <f>NPV(C7,F10:F201)</f>
        <v>1263.2369089317197</v>
      </c>
      <c r="H10" s="5"/>
    </row>
    <row r="11" spans="1:8" x14ac:dyDescent="0.2">
      <c r="A11" s="14">
        <f t="shared" ref="A11:A42" si="1">IF(A10="","",IF(A10+1&gt;$C$4,"",A10+1))</f>
        <v>2</v>
      </c>
      <c r="B11" s="15">
        <f t="shared" ref="B11:B42" si="2">IF(A11="","",D10)</f>
        <v>9500</v>
      </c>
      <c r="C11" s="15">
        <f t="shared" ref="C11:C42" si="3">IF(A11="","",C10)</f>
        <v>500</v>
      </c>
      <c r="D11" s="15">
        <f t="shared" ref="D11:D42" si="4">IF(A11="","",B11-C11)</f>
        <v>9000</v>
      </c>
      <c r="E11" s="5"/>
      <c r="F11" s="15">
        <f t="shared" si="0"/>
        <v>125</v>
      </c>
      <c r="G11" s="5"/>
      <c r="H11" s="5"/>
    </row>
    <row r="12" spans="1:8" x14ac:dyDescent="0.2">
      <c r="A12" s="14">
        <f t="shared" si="1"/>
        <v>3</v>
      </c>
      <c r="B12" s="15">
        <f t="shared" si="2"/>
        <v>9000</v>
      </c>
      <c r="C12" s="15">
        <f t="shared" si="3"/>
        <v>500</v>
      </c>
      <c r="D12" s="15">
        <f t="shared" si="4"/>
        <v>8500</v>
      </c>
      <c r="E12" s="5"/>
      <c r="F12" s="15">
        <f t="shared" si="0"/>
        <v>125</v>
      </c>
      <c r="G12" s="5"/>
      <c r="H12" s="5"/>
    </row>
    <row r="13" spans="1:8" x14ac:dyDescent="0.2">
      <c r="A13" s="14">
        <f t="shared" si="1"/>
        <v>4</v>
      </c>
      <c r="B13" s="15">
        <f t="shared" si="2"/>
        <v>8500</v>
      </c>
      <c r="C13" s="15">
        <f t="shared" si="3"/>
        <v>500</v>
      </c>
      <c r="D13" s="15">
        <f t="shared" si="4"/>
        <v>8000</v>
      </c>
      <c r="E13" s="5"/>
      <c r="F13" s="15">
        <f t="shared" si="0"/>
        <v>125</v>
      </c>
      <c r="G13" s="5"/>
      <c r="H13" s="5"/>
    </row>
    <row r="14" spans="1:8" x14ac:dyDescent="0.2">
      <c r="A14" s="14">
        <f t="shared" si="1"/>
        <v>5</v>
      </c>
      <c r="B14" s="15">
        <f t="shared" si="2"/>
        <v>8000</v>
      </c>
      <c r="C14" s="15">
        <f t="shared" si="3"/>
        <v>500</v>
      </c>
      <c r="D14" s="15">
        <f t="shared" si="4"/>
        <v>7500</v>
      </c>
      <c r="E14" s="5"/>
      <c r="F14" s="15">
        <f t="shared" si="0"/>
        <v>125</v>
      </c>
      <c r="G14" s="5"/>
      <c r="H14" s="5"/>
    </row>
    <row r="15" spans="1:8" x14ac:dyDescent="0.2">
      <c r="A15" s="14">
        <f t="shared" si="1"/>
        <v>6</v>
      </c>
      <c r="B15" s="15">
        <f t="shared" si="2"/>
        <v>7500</v>
      </c>
      <c r="C15" s="15">
        <f t="shared" si="3"/>
        <v>500</v>
      </c>
      <c r="D15" s="15">
        <f t="shared" si="4"/>
        <v>7000</v>
      </c>
      <c r="E15" s="5"/>
      <c r="F15" s="15">
        <f t="shared" si="0"/>
        <v>125</v>
      </c>
      <c r="G15" s="5"/>
      <c r="H15" s="5"/>
    </row>
    <row r="16" spans="1:8" x14ac:dyDescent="0.2">
      <c r="A16" s="14">
        <f t="shared" si="1"/>
        <v>7</v>
      </c>
      <c r="B16" s="15">
        <f t="shared" si="2"/>
        <v>7000</v>
      </c>
      <c r="C16" s="15">
        <f t="shared" si="3"/>
        <v>500</v>
      </c>
      <c r="D16" s="15">
        <f t="shared" si="4"/>
        <v>6500</v>
      </c>
      <c r="E16" s="5"/>
      <c r="F16" s="15">
        <f t="shared" si="0"/>
        <v>125</v>
      </c>
      <c r="G16" s="5"/>
      <c r="H16" s="5"/>
    </row>
    <row r="17" spans="1:8" x14ac:dyDescent="0.2">
      <c r="A17" s="14">
        <f t="shared" si="1"/>
        <v>8</v>
      </c>
      <c r="B17" s="15">
        <f t="shared" si="2"/>
        <v>6500</v>
      </c>
      <c r="C17" s="15">
        <f t="shared" si="3"/>
        <v>500</v>
      </c>
      <c r="D17" s="15">
        <f t="shared" si="4"/>
        <v>6000</v>
      </c>
      <c r="E17" s="5"/>
      <c r="F17" s="15">
        <f t="shared" si="0"/>
        <v>125</v>
      </c>
      <c r="G17" s="5"/>
      <c r="H17" s="5"/>
    </row>
    <row r="18" spans="1:8" x14ac:dyDescent="0.2">
      <c r="A18" s="14">
        <f t="shared" si="1"/>
        <v>9</v>
      </c>
      <c r="B18" s="15">
        <f t="shared" si="2"/>
        <v>6000</v>
      </c>
      <c r="C18" s="15">
        <f t="shared" si="3"/>
        <v>500</v>
      </c>
      <c r="D18" s="15">
        <f t="shared" si="4"/>
        <v>5500</v>
      </c>
      <c r="E18" s="5"/>
      <c r="F18" s="15">
        <f t="shared" si="0"/>
        <v>125</v>
      </c>
      <c r="G18" s="5"/>
      <c r="H18" s="5"/>
    </row>
    <row r="19" spans="1:8" x14ac:dyDescent="0.2">
      <c r="A19" s="14">
        <f t="shared" si="1"/>
        <v>10</v>
      </c>
      <c r="B19" s="15">
        <f t="shared" si="2"/>
        <v>5500</v>
      </c>
      <c r="C19" s="15">
        <f t="shared" si="3"/>
        <v>500</v>
      </c>
      <c r="D19" s="15">
        <f t="shared" si="4"/>
        <v>5000</v>
      </c>
      <c r="E19" s="5"/>
      <c r="F19" s="15">
        <f t="shared" si="0"/>
        <v>125</v>
      </c>
      <c r="G19" s="5"/>
      <c r="H19" s="5"/>
    </row>
    <row r="20" spans="1:8" x14ac:dyDescent="0.2">
      <c r="A20" s="14">
        <f t="shared" si="1"/>
        <v>11</v>
      </c>
      <c r="B20" s="15">
        <f t="shared" si="2"/>
        <v>5000</v>
      </c>
      <c r="C20" s="15">
        <f t="shared" si="3"/>
        <v>500</v>
      </c>
      <c r="D20" s="15">
        <f t="shared" si="4"/>
        <v>4500</v>
      </c>
      <c r="E20" s="5"/>
      <c r="F20" s="15">
        <f t="shared" si="0"/>
        <v>125</v>
      </c>
      <c r="G20" s="5"/>
      <c r="H20" s="5"/>
    </row>
    <row r="21" spans="1:8" x14ac:dyDescent="0.2">
      <c r="A21" s="14">
        <f t="shared" si="1"/>
        <v>12</v>
      </c>
      <c r="B21" s="15">
        <f t="shared" si="2"/>
        <v>4500</v>
      </c>
      <c r="C21" s="15">
        <f t="shared" si="3"/>
        <v>500</v>
      </c>
      <c r="D21" s="15">
        <f t="shared" si="4"/>
        <v>4000</v>
      </c>
      <c r="E21" s="5"/>
      <c r="F21" s="15">
        <f t="shared" si="0"/>
        <v>125</v>
      </c>
      <c r="G21" s="5"/>
      <c r="H21" s="5"/>
    </row>
    <row r="22" spans="1:8" x14ac:dyDescent="0.2">
      <c r="A22" s="14">
        <f t="shared" si="1"/>
        <v>13</v>
      </c>
      <c r="B22" s="15">
        <f t="shared" si="2"/>
        <v>4000</v>
      </c>
      <c r="C22" s="15">
        <f t="shared" si="3"/>
        <v>500</v>
      </c>
      <c r="D22" s="15">
        <f t="shared" si="4"/>
        <v>3500</v>
      </c>
      <c r="E22" s="5"/>
      <c r="F22" s="15">
        <f t="shared" si="0"/>
        <v>125</v>
      </c>
      <c r="G22" s="5"/>
      <c r="H22" s="5"/>
    </row>
    <row r="23" spans="1:8" x14ac:dyDescent="0.2">
      <c r="A23" s="14">
        <f t="shared" si="1"/>
        <v>14</v>
      </c>
      <c r="B23" s="15">
        <f t="shared" si="2"/>
        <v>3500</v>
      </c>
      <c r="C23" s="15">
        <f t="shared" si="3"/>
        <v>500</v>
      </c>
      <c r="D23" s="15">
        <f t="shared" si="4"/>
        <v>3000</v>
      </c>
      <c r="E23" s="5"/>
      <c r="F23" s="15">
        <f t="shared" si="0"/>
        <v>125</v>
      </c>
      <c r="G23" s="5"/>
      <c r="H23" s="5"/>
    </row>
    <row r="24" spans="1:8" x14ac:dyDescent="0.2">
      <c r="A24" s="14">
        <f t="shared" si="1"/>
        <v>15</v>
      </c>
      <c r="B24" s="15">
        <f t="shared" si="2"/>
        <v>3000</v>
      </c>
      <c r="C24" s="15">
        <f t="shared" si="3"/>
        <v>500</v>
      </c>
      <c r="D24" s="15">
        <f t="shared" si="4"/>
        <v>2500</v>
      </c>
      <c r="E24" s="5"/>
      <c r="F24" s="15">
        <f t="shared" si="0"/>
        <v>125</v>
      </c>
      <c r="G24" s="5"/>
      <c r="H24" s="5"/>
    </row>
    <row r="25" spans="1:8" x14ac:dyDescent="0.2">
      <c r="A25" s="14">
        <f t="shared" si="1"/>
        <v>16</v>
      </c>
      <c r="B25" s="15">
        <f t="shared" si="2"/>
        <v>2500</v>
      </c>
      <c r="C25" s="15">
        <f t="shared" si="3"/>
        <v>500</v>
      </c>
      <c r="D25" s="15">
        <f t="shared" si="4"/>
        <v>2000</v>
      </c>
      <c r="E25" s="5"/>
      <c r="F25" s="15">
        <f t="shared" si="0"/>
        <v>125</v>
      </c>
      <c r="G25" s="5"/>
      <c r="H25" s="5"/>
    </row>
    <row r="26" spans="1:8" x14ac:dyDescent="0.2">
      <c r="A26" s="14" t="str">
        <f t="shared" si="1"/>
        <v/>
      </c>
      <c r="B26" s="15" t="str">
        <f t="shared" si="2"/>
        <v/>
      </c>
      <c r="C26" s="15" t="str">
        <f t="shared" si="3"/>
        <v/>
      </c>
      <c r="D26" s="15" t="str">
        <f t="shared" si="4"/>
        <v/>
      </c>
      <c r="E26" s="5"/>
      <c r="F26" s="15" t="str">
        <f t="shared" si="0"/>
        <v/>
      </c>
      <c r="G26" s="5"/>
      <c r="H26" s="5"/>
    </row>
    <row r="27" spans="1:8" x14ac:dyDescent="0.2">
      <c r="A27" s="14" t="str">
        <f t="shared" si="1"/>
        <v/>
      </c>
      <c r="B27" s="15" t="str">
        <f t="shared" si="2"/>
        <v/>
      </c>
      <c r="C27" s="15" t="str">
        <f t="shared" si="3"/>
        <v/>
      </c>
      <c r="D27" s="15" t="str">
        <f t="shared" si="4"/>
        <v/>
      </c>
      <c r="E27" s="5"/>
      <c r="F27" s="15" t="str">
        <f t="shared" si="0"/>
        <v/>
      </c>
      <c r="G27" s="5"/>
      <c r="H27" s="5"/>
    </row>
    <row r="28" spans="1:8" x14ac:dyDescent="0.2">
      <c r="A28" s="14" t="str">
        <f t="shared" si="1"/>
        <v/>
      </c>
      <c r="B28" s="15" t="str">
        <f t="shared" si="2"/>
        <v/>
      </c>
      <c r="C28" s="15" t="str">
        <f t="shared" si="3"/>
        <v/>
      </c>
      <c r="D28" s="15" t="str">
        <f t="shared" si="4"/>
        <v/>
      </c>
      <c r="E28" s="5"/>
      <c r="F28" s="15" t="str">
        <f t="shared" si="0"/>
        <v/>
      </c>
      <c r="G28" s="5"/>
      <c r="H28" s="5"/>
    </row>
    <row r="29" spans="1:8" x14ac:dyDescent="0.2">
      <c r="A29" s="14" t="str">
        <f t="shared" si="1"/>
        <v/>
      </c>
      <c r="B29" s="15" t="str">
        <f t="shared" si="2"/>
        <v/>
      </c>
      <c r="C29" s="15" t="str">
        <f t="shared" si="3"/>
        <v/>
      </c>
      <c r="D29" s="15" t="str">
        <f t="shared" si="4"/>
        <v/>
      </c>
      <c r="E29" s="5"/>
      <c r="F29" s="15" t="str">
        <f t="shared" si="0"/>
        <v/>
      </c>
      <c r="G29" s="5"/>
      <c r="H29" s="5"/>
    </row>
    <row r="30" spans="1:8" x14ac:dyDescent="0.2">
      <c r="A30" s="14" t="str">
        <f t="shared" si="1"/>
        <v/>
      </c>
      <c r="B30" s="15" t="str">
        <f t="shared" si="2"/>
        <v/>
      </c>
      <c r="C30" s="15" t="str">
        <f t="shared" si="3"/>
        <v/>
      </c>
      <c r="D30" s="15" t="str">
        <f t="shared" si="4"/>
        <v/>
      </c>
      <c r="E30" s="5"/>
      <c r="F30" s="15" t="str">
        <f t="shared" si="0"/>
        <v/>
      </c>
      <c r="G30" s="5"/>
      <c r="H30" s="5"/>
    </row>
    <row r="31" spans="1:8" x14ac:dyDescent="0.2">
      <c r="A31" s="14" t="str">
        <f t="shared" si="1"/>
        <v/>
      </c>
      <c r="B31" s="15" t="str">
        <f t="shared" si="2"/>
        <v/>
      </c>
      <c r="C31" s="15" t="str">
        <f t="shared" si="3"/>
        <v/>
      </c>
      <c r="D31" s="15" t="str">
        <f t="shared" si="4"/>
        <v/>
      </c>
      <c r="E31" s="5"/>
      <c r="F31" s="15" t="str">
        <f t="shared" si="0"/>
        <v/>
      </c>
      <c r="G31" s="5"/>
      <c r="H31" s="5"/>
    </row>
    <row r="32" spans="1:8" x14ac:dyDescent="0.2">
      <c r="A32" s="14" t="str">
        <f t="shared" si="1"/>
        <v/>
      </c>
      <c r="B32" s="15" t="str">
        <f t="shared" si="2"/>
        <v/>
      </c>
      <c r="C32" s="15" t="str">
        <f t="shared" si="3"/>
        <v/>
      </c>
      <c r="D32" s="15" t="str">
        <f t="shared" si="4"/>
        <v/>
      </c>
      <c r="E32" s="5"/>
      <c r="F32" s="15" t="str">
        <f t="shared" si="0"/>
        <v/>
      </c>
      <c r="G32" s="5"/>
      <c r="H32" s="5"/>
    </row>
    <row r="33" spans="1:8" x14ac:dyDescent="0.2">
      <c r="A33" s="14" t="str">
        <f t="shared" si="1"/>
        <v/>
      </c>
      <c r="B33" s="15" t="str">
        <f t="shared" si="2"/>
        <v/>
      </c>
      <c r="C33" s="15" t="str">
        <f t="shared" si="3"/>
        <v/>
      </c>
      <c r="D33" s="15" t="str">
        <f t="shared" si="4"/>
        <v/>
      </c>
      <c r="E33" s="5"/>
      <c r="F33" s="15" t="str">
        <f t="shared" si="0"/>
        <v/>
      </c>
      <c r="G33" s="5"/>
      <c r="H33" s="5"/>
    </row>
    <row r="34" spans="1:8" x14ac:dyDescent="0.2">
      <c r="A34" s="14" t="str">
        <f t="shared" si="1"/>
        <v/>
      </c>
      <c r="B34" s="15" t="str">
        <f t="shared" si="2"/>
        <v/>
      </c>
      <c r="C34" s="15" t="str">
        <f t="shared" si="3"/>
        <v/>
      </c>
      <c r="D34" s="15" t="str">
        <f t="shared" si="4"/>
        <v/>
      </c>
      <c r="E34" s="5"/>
      <c r="F34" s="15" t="str">
        <f t="shared" si="0"/>
        <v/>
      </c>
      <c r="G34" s="5"/>
      <c r="H34" s="5"/>
    </row>
    <row r="35" spans="1:8" x14ac:dyDescent="0.2">
      <c r="A35" s="14" t="str">
        <f t="shared" si="1"/>
        <v/>
      </c>
      <c r="B35" s="15" t="str">
        <f t="shared" si="2"/>
        <v/>
      </c>
      <c r="C35" s="15" t="str">
        <f t="shared" si="3"/>
        <v/>
      </c>
      <c r="D35" s="15" t="str">
        <f t="shared" si="4"/>
        <v/>
      </c>
      <c r="E35" s="5"/>
      <c r="F35" s="15" t="str">
        <f t="shared" si="0"/>
        <v/>
      </c>
      <c r="G35" s="5"/>
      <c r="H35" s="5"/>
    </row>
    <row r="36" spans="1:8" x14ac:dyDescent="0.2">
      <c r="A36" s="14" t="str">
        <f t="shared" si="1"/>
        <v/>
      </c>
      <c r="B36" s="15" t="str">
        <f t="shared" si="2"/>
        <v/>
      </c>
      <c r="C36" s="15" t="str">
        <f t="shared" si="3"/>
        <v/>
      </c>
      <c r="D36" s="15" t="str">
        <f t="shared" si="4"/>
        <v/>
      </c>
      <c r="E36" s="5"/>
      <c r="F36" s="15" t="str">
        <f t="shared" si="0"/>
        <v/>
      </c>
      <c r="G36" s="5"/>
      <c r="H36" s="5"/>
    </row>
    <row r="37" spans="1:8" x14ac:dyDescent="0.2">
      <c r="A37" s="14" t="str">
        <f t="shared" si="1"/>
        <v/>
      </c>
      <c r="B37" s="15" t="str">
        <f t="shared" si="2"/>
        <v/>
      </c>
      <c r="C37" s="15" t="str">
        <f t="shared" si="3"/>
        <v/>
      </c>
      <c r="D37" s="15" t="str">
        <f t="shared" si="4"/>
        <v/>
      </c>
      <c r="E37" s="5"/>
      <c r="F37" s="15" t="str">
        <f t="shared" si="0"/>
        <v/>
      </c>
      <c r="G37" s="5"/>
      <c r="H37" s="5"/>
    </row>
    <row r="38" spans="1:8" x14ac:dyDescent="0.2">
      <c r="A38" s="14" t="str">
        <f t="shared" si="1"/>
        <v/>
      </c>
      <c r="B38" s="15" t="str">
        <f t="shared" si="2"/>
        <v/>
      </c>
      <c r="C38" s="15" t="str">
        <f t="shared" si="3"/>
        <v/>
      </c>
      <c r="D38" s="15" t="str">
        <f t="shared" si="4"/>
        <v/>
      </c>
      <c r="E38" s="5"/>
      <c r="F38" s="15" t="str">
        <f t="shared" si="0"/>
        <v/>
      </c>
      <c r="G38" s="5"/>
      <c r="H38" s="5"/>
    </row>
    <row r="39" spans="1:8" x14ac:dyDescent="0.2">
      <c r="A39" s="14" t="str">
        <f t="shared" si="1"/>
        <v/>
      </c>
      <c r="B39" s="15" t="str">
        <f t="shared" si="2"/>
        <v/>
      </c>
      <c r="C39" s="15" t="str">
        <f t="shared" si="3"/>
        <v/>
      </c>
      <c r="D39" s="15" t="str">
        <f t="shared" si="4"/>
        <v/>
      </c>
      <c r="E39" s="5"/>
      <c r="F39" s="15" t="str">
        <f t="shared" si="0"/>
        <v/>
      </c>
      <c r="G39" s="5"/>
      <c r="H39" s="5"/>
    </row>
    <row r="40" spans="1:8" x14ac:dyDescent="0.2">
      <c r="A40" s="14" t="str">
        <f t="shared" si="1"/>
        <v/>
      </c>
      <c r="B40" s="15" t="str">
        <f t="shared" si="2"/>
        <v/>
      </c>
      <c r="C40" s="15" t="str">
        <f t="shared" si="3"/>
        <v/>
      </c>
      <c r="D40" s="15" t="str">
        <f t="shared" si="4"/>
        <v/>
      </c>
      <c r="E40" s="5"/>
      <c r="F40" s="15" t="str">
        <f t="shared" si="0"/>
        <v/>
      </c>
      <c r="G40" s="5"/>
      <c r="H40" s="5"/>
    </row>
    <row r="41" spans="1:8" x14ac:dyDescent="0.2">
      <c r="A41" s="14" t="str">
        <f t="shared" si="1"/>
        <v/>
      </c>
      <c r="B41" s="15" t="str">
        <f t="shared" si="2"/>
        <v/>
      </c>
      <c r="C41" s="15" t="str">
        <f t="shared" si="3"/>
        <v/>
      </c>
      <c r="D41" s="15" t="str">
        <f t="shared" si="4"/>
        <v/>
      </c>
      <c r="E41" s="5"/>
      <c r="F41" s="15" t="str">
        <f t="shared" si="0"/>
        <v/>
      </c>
      <c r="G41" s="5"/>
      <c r="H41" s="5"/>
    </row>
    <row r="42" spans="1:8" x14ac:dyDescent="0.2">
      <c r="A42" s="14" t="str">
        <f t="shared" si="1"/>
        <v/>
      </c>
      <c r="B42" s="15" t="str">
        <f t="shared" si="2"/>
        <v/>
      </c>
      <c r="C42" s="15" t="str">
        <f t="shared" si="3"/>
        <v/>
      </c>
      <c r="D42" s="15" t="str">
        <f t="shared" si="4"/>
        <v/>
      </c>
      <c r="E42" s="5"/>
      <c r="F42" s="15" t="str">
        <f t="shared" si="0"/>
        <v/>
      </c>
      <c r="G42" s="5"/>
      <c r="H42" s="5"/>
    </row>
    <row r="43" spans="1:8" x14ac:dyDescent="0.2">
      <c r="A43" s="14" t="str">
        <f t="shared" ref="A43:A74" si="5">IF(A42="","",IF(A42+1&gt;$C$4,"",A42+1))</f>
        <v/>
      </c>
      <c r="B43" s="15" t="str">
        <f t="shared" ref="B43:B74" si="6">IF(A43="","",D42)</f>
        <v/>
      </c>
      <c r="C43" s="15" t="str">
        <f t="shared" ref="C43:C74" si="7">IF(A43="","",C42)</f>
        <v/>
      </c>
      <c r="D43" s="15" t="str">
        <f t="shared" ref="D43:D74" si="8">IF(A43="","",B43-C43)</f>
        <v/>
      </c>
      <c r="E43" s="5"/>
      <c r="F43" s="15" t="str">
        <f t="shared" si="0"/>
        <v/>
      </c>
      <c r="G43" s="5"/>
      <c r="H43" s="5"/>
    </row>
    <row r="44" spans="1:8" x14ac:dyDescent="0.2">
      <c r="A44" s="14" t="str">
        <f t="shared" si="5"/>
        <v/>
      </c>
      <c r="B44" s="15" t="str">
        <f t="shared" si="6"/>
        <v/>
      </c>
      <c r="C44" s="15" t="str">
        <f t="shared" si="7"/>
        <v/>
      </c>
      <c r="D44" s="15" t="str">
        <f t="shared" si="8"/>
        <v/>
      </c>
      <c r="E44" s="5"/>
      <c r="F44" s="15" t="str">
        <f t="shared" si="0"/>
        <v/>
      </c>
      <c r="G44" s="5"/>
      <c r="H44" s="5"/>
    </row>
    <row r="45" spans="1:8" x14ac:dyDescent="0.2">
      <c r="A45" s="14" t="str">
        <f t="shared" si="5"/>
        <v/>
      </c>
      <c r="B45" s="15" t="str">
        <f t="shared" si="6"/>
        <v/>
      </c>
      <c r="C45" s="15" t="str">
        <f t="shared" si="7"/>
        <v/>
      </c>
      <c r="D45" s="15" t="str">
        <f t="shared" si="8"/>
        <v/>
      </c>
      <c r="E45" s="5"/>
      <c r="F45" s="15" t="str">
        <f t="shared" si="0"/>
        <v/>
      </c>
      <c r="G45" s="5"/>
      <c r="H45" s="5"/>
    </row>
    <row r="46" spans="1:8" x14ac:dyDescent="0.2">
      <c r="A46" s="14" t="str">
        <f t="shared" si="5"/>
        <v/>
      </c>
      <c r="B46" s="15" t="str">
        <f t="shared" si="6"/>
        <v/>
      </c>
      <c r="C46" s="15" t="str">
        <f t="shared" si="7"/>
        <v/>
      </c>
      <c r="D46" s="15" t="str">
        <f t="shared" si="8"/>
        <v/>
      </c>
      <c r="E46" s="5"/>
      <c r="F46" s="15" t="str">
        <f t="shared" si="0"/>
        <v/>
      </c>
      <c r="G46" s="5"/>
      <c r="H46" s="5"/>
    </row>
    <row r="47" spans="1:8" x14ac:dyDescent="0.2">
      <c r="A47" s="14" t="str">
        <f t="shared" si="5"/>
        <v/>
      </c>
      <c r="B47" s="15" t="str">
        <f t="shared" si="6"/>
        <v/>
      </c>
      <c r="C47" s="15" t="str">
        <f t="shared" si="7"/>
        <v/>
      </c>
      <c r="D47" s="15" t="str">
        <f t="shared" si="8"/>
        <v/>
      </c>
      <c r="E47" s="5"/>
      <c r="F47" s="15" t="str">
        <f t="shared" si="0"/>
        <v/>
      </c>
      <c r="G47" s="5"/>
      <c r="H47" s="5"/>
    </row>
    <row r="48" spans="1:8" x14ac:dyDescent="0.2">
      <c r="A48" s="14" t="str">
        <f t="shared" si="5"/>
        <v/>
      </c>
      <c r="B48" s="15" t="str">
        <f t="shared" si="6"/>
        <v/>
      </c>
      <c r="C48" s="15" t="str">
        <f t="shared" si="7"/>
        <v/>
      </c>
      <c r="D48" s="15" t="str">
        <f t="shared" si="8"/>
        <v/>
      </c>
      <c r="E48" s="5"/>
      <c r="F48" s="15" t="str">
        <f t="shared" si="0"/>
        <v/>
      </c>
      <c r="G48" s="5"/>
      <c r="H48" s="5"/>
    </row>
    <row r="49" spans="1:8" x14ac:dyDescent="0.2">
      <c r="A49" s="14" t="str">
        <f t="shared" si="5"/>
        <v/>
      </c>
      <c r="B49" s="15" t="str">
        <f t="shared" si="6"/>
        <v/>
      </c>
      <c r="C49" s="15" t="str">
        <f t="shared" si="7"/>
        <v/>
      </c>
      <c r="D49" s="15" t="str">
        <f t="shared" si="8"/>
        <v/>
      </c>
      <c r="E49" s="5"/>
      <c r="F49" s="15" t="str">
        <f t="shared" si="0"/>
        <v/>
      </c>
      <c r="G49" s="5"/>
      <c r="H49" s="5"/>
    </row>
    <row r="50" spans="1:8" x14ac:dyDescent="0.2">
      <c r="A50" s="14" t="str">
        <f t="shared" si="5"/>
        <v/>
      </c>
      <c r="B50" s="15" t="str">
        <f t="shared" si="6"/>
        <v/>
      </c>
      <c r="C50" s="15" t="str">
        <f t="shared" si="7"/>
        <v/>
      </c>
      <c r="D50" s="15" t="str">
        <f t="shared" si="8"/>
        <v/>
      </c>
      <c r="E50" s="5"/>
      <c r="F50" s="15" t="str">
        <f t="shared" si="0"/>
        <v/>
      </c>
      <c r="G50" s="5"/>
      <c r="H50" s="5"/>
    </row>
    <row r="51" spans="1:8" x14ac:dyDescent="0.2">
      <c r="A51" s="14" t="str">
        <f t="shared" si="5"/>
        <v/>
      </c>
      <c r="B51" s="15" t="str">
        <f t="shared" si="6"/>
        <v/>
      </c>
      <c r="C51" s="15" t="str">
        <f t="shared" si="7"/>
        <v/>
      </c>
      <c r="D51" s="15" t="str">
        <f t="shared" si="8"/>
        <v/>
      </c>
      <c r="E51" s="5"/>
      <c r="F51" s="15" t="str">
        <f t="shared" si="0"/>
        <v/>
      </c>
      <c r="G51" s="5"/>
      <c r="H51" s="5"/>
    </row>
    <row r="52" spans="1:8" x14ac:dyDescent="0.2">
      <c r="A52" s="14" t="str">
        <f t="shared" si="5"/>
        <v/>
      </c>
      <c r="B52" s="15" t="str">
        <f t="shared" si="6"/>
        <v/>
      </c>
      <c r="C52" s="15" t="str">
        <f t="shared" si="7"/>
        <v/>
      </c>
      <c r="D52" s="15" t="str">
        <f t="shared" si="8"/>
        <v/>
      </c>
      <c r="E52" s="5"/>
      <c r="F52" s="15" t="str">
        <f t="shared" si="0"/>
        <v/>
      </c>
      <c r="G52" s="5"/>
      <c r="H52" s="5"/>
    </row>
    <row r="53" spans="1:8" x14ac:dyDescent="0.2">
      <c r="A53" s="14" t="str">
        <f t="shared" si="5"/>
        <v/>
      </c>
      <c r="B53" s="15" t="str">
        <f t="shared" si="6"/>
        <v/>
      </c>
      <c r="C53" s="15" t="str">
        <f t="shared" si="7"/>
        <v/>
      </c>
      <c r="D53" s="15" t="str">
        <f t="shared" si="8"/>
        <v/>
      </c>
      <c r="E53" s="5"/>
      <c r="F53" s="15" t="str">
        <f t="shared" si="0"/>
        <v/>
      </c>
      <c r="G53" s="5"/>
      <c r="H53" s="5"/>
    </row>
    <row r="54" spans="1:8" x14ac:dyDescent="0.2">
      <c r="A54" s="14" t="str">
        <f t="shared" si="5"/>
        <v/>
      </c>
      <c r="B54" s="15" t="str">
        <f t="shared" si="6"/>
        <v/>
      </c>
      <c r="C54" s="15" t="str">
        <f t="shared" si="7"/>
        <v/>
      </c>
      <c r="D54" s="15" t="str">
        <f t="shared" si="8"/>
        <v/>
      </c>
      <c r="E54" s="5"/>
      <c r="F54" s="15" t="str">
        <f t="shared" si="0"/>
        <v/>
      </c>
      <c r="G54" s="5"/>
      <c r="H54" s="5"/>
    </row>
    <row r="55" spans="1:8" x14ac:dyDescent="0.2">
      <c r="A55" s="14" t="str">
        <f t="shared" si="5"/>
        <v/>
      </c>
      <c r="B55" s="15" t="str">
        <f t="shared" si="6"/>
        <v/>
      </c>
      <c r="C55" s="15" t="str">
        <f t="shared" si="7"/>
        <v/>
      </c>
      <c r="D55" s="15" t="str">
        <f t="shared" si="8"/>
        <v/>
      </c>
      <c r="E55" s="5"/>
      <c r="F55" s="15" t="str">
        <f t="shared" si="0"/>
        <v/>
      </c>
      <c r="G55" s="5"/>
      <c r="H55" s="5"/>
    </row>
    <row r="56" spans="1:8" x14ac:dyDescent="0.2">
      <c r="A56" s="14" t="str">
        <f t="shared" si="5"/>
        <v/>
      </c>
      <c r="B56" s="15" t="str">
        <f t="shared" si="6"/>
        <v/>
      </c>
      <c r="C56" s="15" t="str">
        <f t="shared" si="7"/>
        <v/>
      </c>
      <c r="D56" s="15" t="str">
        <f t="shared" si="8"/>
        <v/>
      </c>
      <c r="E56" s="5"/>
      <c r="F56" s="15" t="str">
        <f t="shared" si="0"/>
        <v/>
      </c>
      <c r="G56" s="5"/>
      <c r="H56" s="5"/>
    </row>
    <row r="57" spans="1:8" x14ac:dyDescent="0.2">
      <c r="A57" s="14" t="str">
        <f t="shared" si="5"/>
        <v/>
      </c>
      <c r="B57" s="15" t="str">
        <f t="shared" si="6"/>
        <v/>
      </c>
      <c r="C57" s="15" t="str">
        <f t="shared" si="7"/>
        <v/>
      </c>
      <c r="D57" s="15" t="str">
        <f t="shared" si="8"/>
        <v/>
      </c>
      <c r="E57" s="5"/>
      <c r="F57" s="15" t="str">
        <f t="shared" si="0"/>
        <v/>
      </c>
      <c r="G57" s="5"/>
      <c r="H57" s="5"/>
    </row>
    <row r="58" spans="1:8" x14ac:dyDescent="0.2">
      <c r="A58" s="14" t="str">
        <f t="shared" si="5"/>
        <v/>
      </c>
      <c r="B58" s="15" t="str">
        <f t="shared" si="6"/>
        <v/>
      </c>
      <c r="C58" s="15" t="str">
        <f t="shared" si="7"/>
        <v/>
      </c>
      <c r="D58" s="15" t="str">
        <f t="shared" si="8"/>
        <v/>
      </c>
      <c r="E58" s="5"/>
      <c r="F58" s="15" t="str">
        <f t="shared" si="0"/>
        <v/>
      </c>
      <c r="G58" s="5"/>
      <c r="H58" s="5"/>
    </row>
    <row r="59" spans="1:8" x14ac:dyDescent="0.2">
      <c r="A59" s="14" t="str">
        <f t="shared" si="5"/>
        <v/>
      </c>
      <c r="B59" s="15" t="str">
        <f t="shared" si="6"/>
        <v/>
      </c>
      <c r="C59" s="15" t="str">
        <f t="shared" si="7"/>
        <v/>
      </c>
      <c r="D59" s="15" t="str">
        <f t="shared" si="8"/>
        <v/>
      </c>
      <c r="E59" s="5"/>
      <c r="F59" s="15" t="str">
        <f t="shared" si="0"/>
        <v/>
      </c>
      <c r="G59" s="5"/>
      <c r="H59" s="5"/>
    </row>
    <row r="60" spans="1:8" x14ac:dyDescent="0.2">
      <c r="A60" s="14" t="str">
        <f t="shared" si="5"/>
        <v/>
      </c>
      <c r="B60" s="15" t="str">
        <f t="shared" si="6"/>
        <v/>
      </c>
      <c r="C60" s="15" t="str">
        <f t="shared" si="7"/>
        <v/>
      </c>
      <c r="D60" s="15" t="str">
        <f t="shared" si="8"/>
        <v/>
      </c>
      <c r="E60" s="5"/>
      <c r="F60" s="15" t="str">
        <f t="shared" si="0"/>
        <v/>
      </c>
      <c r="G60" s="5"/>
      <c r="H60" s="5"/>
    </row>
    <row r="61" spans="1:8" x14ac:dyDescent="0.2">
      <c r="A61" s="14" t="str">
        <f t="shared" si="5"/>
        <v/>
      </c>
      <c r="B61" s="15" t="str">
        <f t="shared" si="6"/>
        <v/>
      </c>
      <c r="C61" s="15" t="str">
        <f t="shared" si="7"/>
        <v/>
      </c>
      <c r="D61" s="15" t="str">
        <f t="shared" si="8"/>
        <v/>
      </c>
      <c r="E61" s="5"/>
      <c r="F61" s="15" t="str">
        <f t="shared" si="0"/>
        <v/>
      </c>
      <c r="G61" s="5"/>
      <c r="H61" s="5"/>
    </row>
    <row r="62" spans="1:8" x14ac:dyDescent="0.2">
      <c r="A62" s="14" t="str">
        <f t="shared" si="5"/>
        <v/>
      </c>
      <c r="B62" s="15" t="str">
        <f t="shared" si="6"/>
        <v/>
      </c>
      <c r="C62" s="15" t="str">
        <f t="shared" si="7"/>
        <v/>
      </c>
      <c r="D62" s="15" t="str">
        <f t="shared" si="8"/>
        <v/>
      </c>
      <c r="E62" s="5"/>
      <c r="F62" s="15" t="str">
        <f t="shared" si="0"/>
        <v/>
      </c>
      <c r="G62" s="5"/>
      <c r="H62" s="5"/>
    </row>
    <row r="63" spans="1:8" x14ac:dyDescent="0.2">
      <c r="A63" s="14" t="str">
        <f t="shared" si="5"/>
        <v/>
      </c>
      <c r="B63" s="15" t="str">
        <f t="shared" si="6"/>
        <v/>
      </c>
      <c r="C63" s="15" t="str">
        <f t="shared" si="7"/>
        <v/>
      </c>
      <c r="D63" s="15" t="str">
        <f t="shared" si="8"/>
        <v/>
      </c>
      <c r="E63" s="5"/>
      <c r="F63" s="15" t="str">
        <f t="shared" si="0"/>
        <v/>
      </c>
      <c r="G63" s="5"/>
      <c r="H63" s="5"/>
    </row>
    <row r="64" spans="1:8" x14ac:dyDescent="0.2">
      <c r="A64" s="14" t="str">
        <f t="shared" si="5"/>
        <v/>
      </c>
      <c r="B64" s="15" t="str">
        <f t="shared" si="6"/>
        <v/>
      </c>
      <c r="C64" s="15" t="str">
        <f t="shared" si="7"/>
        <v/>
      </c>
      <c r="D64" s="15" t="str">
        <f t="shared" si="8"/>
        <v/>
      </c>
      <c r="E64" s="5"/>
      <c r="F64" s="15" t="str">
        <f t="shared" si="0"/>
        <v/>
      </c>
      <c r="G64" s="5"/>
      <c r="H64" s="5"/>
    </row>
    <row r="65" spans="1:8" x14ac:dyDescent="0.2">
      <c r="A65" s="14" t="str">
        <f t="shared" si="5"/>
        <v/>
      </c>
      <c r="B65" s="15" t="str">
        <f t="shared" si="6"/>
        <v/>
      </c>
      <c r="C65" s="15" t="str">
        <f t="shared" si="7"/>
        <v/>
      </c>
      <c r="D65" s="15" t="str">
        <f t="shared" si="8"/>
        <v/>
      </c>
      <c r="E65" s="5"/>
      <c r="F65" s="15" t="str">
        <f t="shared" si="0"/>
        <v/>
      </c>
      <c r="G65" s="5"/>
      <c r="H65" s="5"/>
    </row>
    <row r="66" spans="1:8" x14ac:dyDescent="0.2">
      <c r="A66" s="14" t="str">
        <f t="shared" si="5"/>
        <v/>
      </c>
      <c r="B66" s="15" t="str">
        <f t="shared" si="6"/>
        <v/>
      </c>
      <c r="C66" s="15" t="str">
        <f t="shared" si="7"/>
        <v/>
      </c>
      <c r="D66" s="15" t="str">
        <f t="shared" si="8"/>
        <v/>
      </c>
      <c r="E66" s="5"/>
      <c r="F66" s="15" t="str">
        <f t="shared" si="0"/>
        <v/>
      </c>
      <c r="G66" s="5"/>
      <c r="H66" s="5"/>
    </row>
    <row r="67" spans="1:8" x14ac:dyDescent="0.2">
      <c r="A67" s="14" t="str">
        <f t="shared" si="5"/>
        <v/>
      </c>
      <c r="B67" s="15" t="str">
        <f t="shared" si="6"/>
        <v/>
      </c>
      <c r="C67" s="15" t="str">
        <f t="shared" si="7"/>
        <v/>
      </c>
      <c r="D67" s="15" t="str">
        <f t="shared" si="8"/>
        <v/>
      </c>
      <c r="E67" s="5"/>
      <c r="F67" s="15" t="str">
        <f t="shared" si="0"/>
        <v/>
      </c>
      <c r="G67" s="5"/>
      <c r="H67" s="5"/>
    </row>
    <row r="68" spans="1:8" x14ac:dyDescent="0.2">
      <c r="A68" s="14" t="str">
        <f t="shared" si="5"/>
        <v/>
      </c>
      <c r="B68" s="15" t="str">
        <f t="shared" si="6"/>
        <v/>
      </c>
      <c r="C68" s="15" t="str">
        <f t="shared" si="7"/>
        <v/>
      </c>
      <c r="D68" s="15" t="str">
        <f t="shared" si="8"/>
        <v/>
      </c>
      <c r="E68" s="5"/>
      <c r="F68" s="15" t="str">
        <f t="shared" si="0"/>
        <v/>
      </c>
      <c r="G68" s="5"/>
      <c r="H68" s="5"/>
    </row>
    <row r="69" spans="1:8" x14ac:dyDescent="0.2">
      <c r="A69" s="14" t="str">
        <f t="shared" si="5"/>
        <v/>
      </c>
      <c r="B69" s="15" t="str">
        <f t="shared" si="6"/>
        <v/>
      </c>
      <c r="C69" s="15" t="str">
        <f t="shared" si="7"/>
        <v/>
      </c>
      <c r="D69" s="15" t="str">
        <f t="shared" si="8"/>
        <v/>
      </c>
      <c r="E69" s="5"/>
      <c r="F69" s="15" t="str">
        <f t="shared" si="0"/>
        <v/>
      </c>
      <c r="G69" s="5"/>
      <c r="H69" s="5"/>
    </row>
    <row r="70" spans="1:8" x14ac:dyDescent="0.2">
      <c r="A70" s="14" t="str">
        <f t="shared" si="5"/>
        <v/>
      </c>
      <c r="B70" s="15" t="str">
        <f t="shared" si="6"/>
        <v/>
      </c>
      <c r="C70" s="15" t="str">
        <f t="shared" si="7"/>
        <v/>
      </c>
      <c r="D70" s="15" t="str">
        <f t="shared" si="8"/>
        <v/>
      </c>
      <c r="E70" s="5"/>
      <c r="F70" s="15" t="str">
        <f t="shared" si="0"/>
        <v/>
      </c>
      <c r="G70" s="5"/>
      <c r="H70" s="5"/>
    </row>
    <row r="71" spans="1:8" x14ac:dyDescent="0.2">
      <c r="A71" s="14" t="str">
        <f t="shared" si="5"/>
        <v/>
      </c>
      <c r="B71" s="15" t="str">
        <f t="shared" si="6"/>
        <v/>
      </c>
      <c r="C71" s="15" t="str">
        <f t="shared" si="7"/>
        <v/>
      </c>
      <c r="D71" s="15" t="str">
        <f t="shared" si="8"/>
        <v/>
      </c>
      <c r="E71" s="5"/>
      <c r="F71" s="15" t="str">
        <f t="shared" si="0"/>
        <v/>
      </c>
      <c r="G71" s="5"/>
      <c r="H71" s="5"/>
    </row>
    <row r="72" spans="1:8" x14ac:dyDescent="0.2">
      <c r="A72" s="14" t="str">
        <f t="shared" si="5"/>
        <v/>
      </c>
      <c r="B72" s="15" t="str">
        <f t="shared" si="6"/>
        <v/>
      </c>
      <c r="C72" s="15" t="str">
        <f t="shared" si="7"/>
        <v/>
      </c>
      <c r="D72" s="15" t="str">
        <f t="shared" si="8"/>
        <v/>
      </c>
      <c r="E72" s="5"/>
      <c r="F72" s="15" t="str">
        <f t="shared" si="0"/>
        <v/>
      </c>
      <c r="G72" s="5"/>
      <c r="H72" s="5"/>
    </row>
    <row r="73" spans="1:8" x14ac:dyDescent="0.2">
      <c r="A73" s="14" t="str">
        <f t="shared" si="5"/>
        <v/>
      </c>
      <c r="B73" s="15" t="str">
        <f t="shared" si="6"/>
        <v/>
      </c>
      <c r="C73" s="15" t="str">
        <f t="shared" si="7"/>
        <v/>
      </c>
      <c r="D73" s="15" t="str">
        <f t="shared" si="8"/>
        <v/>
      </c>
      <c r="E73" s="5"/>
      <c r="F73" s="15" t="str">
        <f t="shared" si="0"/>
        <v/>
      </c>
      <c r="G73" s="5"/>
      <c r="H73" s="5"/>
    </row>
    <row r="74" spans="1:8" x14ac:dyDescent="0.2">
      <c r="A74" s="14" t="str">
        <f t="shared" si="5"/>
        <v/>
      </c>
      <c r="B74" s="15" t="str">
        <f t="shared" si="6"/>
        <v/>
      </c>
      <c r="C74" s="15" t="str">
        <f t="shared" si="7"/>
        <v/>
      </c>
      <c r="D74" s="15" t="str">
        <f t="shared" si="8"/>
        <v/>
      </c>
      <c r="E74" s="5"/>
      <c r="F74" s="15" t="str">
        <f t="shared" ref="F74:F137" si="9">IF(A74="","",C74*$C$6)</f>
        <v/>
      </c>
      <c r="G74" s="5"/>
      <c r="H74" s="5"/>
    </row>
    <row r="75" spans="1:8" x14ac:dyDescent="0.2">
      <c r="A75" s="14" t="str">
        <f t="shared" ref="A75:A90" si="10">IF(A74="","",IF(A74+1&gt;$C$4,"",A74+1))</f>
        <v/>
      </c>
      <c r="B75" s="15" t="str">
        <f t="shared" ref="B75:B90" si="11">IF(A75="","",D74)</f>
        <v/>
      </c>
      <c r="C75" s="15" t="str">
        <f t="shared" ref="C75:C90" si="12">IF(A75="","",C74)</f>
        <v/>
      </c>
      <c r="D75" s="15" t="str">
        <f t="shared" ref="D75:D90" si="13">IF(A75="","",B75-C75)</f>
        <v/>
      </c>
      <c r="E75" s="5"/>
      <c r="F75" s="15" t="str">
        <f t="shared" si="9"/>
        <v/>
      </c>
      <c r="G75" s="5"/>
      <c r="H75" s="5"/>
    </row>
    <row r="76" spans="1:8" x14ac:dyDescent="0.2">
      <c r="A76" s="14" t="str">
        <f t="shared" si="10"/>
        <v/>
      </c>
      <c r="B76" s="15" t="str">
        <f t="shared" si="11"/>
        <v/>
      </c>
      <c r="C76" s="15" t="str">
        <f t="shared" si="12"/>
        <v/>
      </c>
      <c r="D76" s="15" t="str">
        <f t="shared" si="13"/>
        <v/>
      </c>
      <c r="E76" s="5"/>
      <c r="F76" s="15" t="str">
        <f t="shared" si="9"/>
        <v/>
      </c>
      <c r="G76" s="5"/>
      <c r="H76" s="5"/>
    </row>
    <row r="77" spans="1:8" x14ac:dyDescent="0.2">
      <c r="A77" s="14" t="str">
        <f t="shared" si="10"/>
        <v/>
      </c>
      <c r="B77" s="15" t="str">
        <f t="shared" si="11"/>
        <v/>
      </c>
      <c r="C77" s="15" t="str">
        <f t="shared" si="12"/>
        <v/>
      </c>
      <c r="D77" s="15" t="str">
        <f t="shared" si="13"/>
        <v/>
      </c>
      <c r="E77" s="5"/>
      <c r="F77" s="15" t="str">
        <f t="shared" si="9"/>
        <v/>
      </c>
      <c r="G77" s="5"/>
      <c r="H77" s="5"/>
    </row>
    <row r="78" spans="1:8" x14ac:dyDescent="0.2">
      <c r="A78" s="14" t="str">
        <f t="shared" si="10"/>
        <v/>
      </c>
      <c r="B78" s="15" t="str">
        <f t="shared" si="11"/>
        <v/>
      </c>
      <c r="C78" s="15" t="str">
        <f t="shared" si="12"/>
        <v/>
      </c>
      <c r="D78" s="15" t="str">
        <f t="shared" si="13"/>
        <v/>
      </c>
      <c r="E78" s="5"/>
      <c r="F78" s="15" t="str">
        <f t="shared" si="9"/>
        <v/>
      </c>
      <c r="G78" s="5"/>
      <c r="H78" s="5"/>
    </row>
    <row r="79" spans="1:8" x14ac:dyDescent="0.2">
      <c r="A79" s="14" t="str">
        <f t="shared" si="10"/>
        <v/>
      </c>
      <c r="B79" s="15" t="str">
        <f t="shared" si="11"/>
        <v/>
      </c>
      <c r="C79" s="15" t="str">
        <f t="shared" si="12"/>
        <v/>
      </c>
      <c r="D79" s="15" t="str">
        <f t="shared" si="13"/>
        <v/>
      </c>
      <c r="E79" s="5"/>
      <c r="F79" s="15" t="str">
        <f t="shared" si="9"/>
        <v/>
      </c>
      <c r="G79" s="5"/>
      <c r="H79" s="5"/>
    </row>
    <row r="80" spans="1:8" x14ac:dyDescent="0.2">
      <c r="A80" s="14" t="str">
        <f t="shared" si="10"/>
        <v/>
      </c>
      <c r="B80" s="15" t="str">
        <f t="shared" si="11"/>
        <v/>
      </c>
      <c r="C80" s="15" t="str">
        <f t="shared" si="12"/>
        <v/>
      </c>
      <c r="D80" s="15" t="str">
        <f t="shared" si="13"/>
        <v/>
      </c>
      <c r="E80" s="5"/>
      <c r="F80" s="15" t="str">
        <f t="shared" si="9"/>
        <v/>
      </c>
      <c r="G80" s="5"/>
      <c r="H80" s="5"/>
    </row>
    <row r="81" spans="1:8" x14ac:dyDescent="0.2">
      <c r="A81" s="14" t="str">
        <f t="shared" si="10"/>
        <v/>
      </c>
      <c r="B81" s="15" t="str">
        <f t="shared" si="11"/>
        <v/>
      </c>
      <c r="C81" s="15" t="str">
        <f t="shared" si="12"/>
        <v/>
      </c>
      <c r="D81" s="15" t="str">
        <f t="shared" si="13"/>
        <v/>
      </c>
      <c r="E81" s="5"/>
      <c r="F81" s="15" t="str">
        <f t="shared" si="9"/>
        <v/>
      </c>
      <c r="G81" s="5"/>
      <c r="H81" s="5"/>
    </row>
    <row r="82" spans="1:8" x14ac:dyDescent="0.2">
      <c r="A82" s="14" t="str">
        <f t="shared" si="10"/>
        <v/>
      </c>
      <c r="B82" s="15" t="str">
        <f t="shared" si="11"/>
        <v/>
      </c>
      <c r="C82" s="15" t="str">
        <f t="shared" si="12"/>
        <v/>
      </c>
      <c r="D82" s="15" t="str">
        <f t="shared" si="13"/>
        <v/>
      </c>
      <c r="E82" s="5"/>
      <c r="F82" s="15" t="str">
        <f t="shared" si="9"/>
        <v/>
      </c>
      <c r="G82" s="5"/>
      <c r="H82" s="5"/>
    </row>
    <row r="83" spans="1:8" x14ac:dyDescent="0.2">
      <c r="A83" s="14" t="str">
        <f t="shared" si="10"/>
        <v/>
      </c>
      <c r="B83" s="15" t="str">
        <f t="shared" si="11"/>
        <v/>
      </c>
      <c r="C83" s="15" t="str">
        <f t="shared" si="12"/>
        <v/>
      </c>
      <c r="D83" s="15" t="str">
        <f t="shared" si="13"/>
        <v/>
      </c>
      <c r="E83" s="5"/>
      <c r="F83" s="15" t="str">
        <f t="shared" si="9"/>
        <v/>
      </c>
      <c r="G83" s="5"/>
      <c r="H83" s="5"/>
    </row>
    <row r="84" spans="1:8" x14ac:dyDescent="0.2">
      <c r="A84" s="14" t="str">
        <f t="shared" si="10"/>
        <v/>
      </c>
      <c r="B84" s="15" t="str">
        <f t="shared" si="11"/>
        <v/>
      </c>
      <c r="C84" s="15" t="str">
        <f t="shared" si="12"/>
        <v/>
      </c>
      <c r="D84" s="15" t="str">
        <f t="shared" si="13"/>
        <v/>
      </c>
      <c r="E84" s="5"/>
      <c r="F84" s="15" t="str">
        <f t="shared" si="9"/>
        <v/>
      </c>
      <c r="G84" s="5"/>
      <c r="H84" s="5"/>
    </row>
    <row r="85" spans="1:8" x14ac:dyDescent="0.2">
      <c r="A85" s="14" t="str">
        <f t="shared" si="10"/>
        <v/>
      </c>
      <c r="B85" s="15" t="str">
        <f t="shared" si="11"/>
        <v/>
      </c>
      <c r="C85" s="15" t="str">
        <f t="shared" si="12"/>
        <v/>
      </c>
      <c r="D85" s="15" t="str">
        <f t="shared" si="13"/>
        <v/>
      </c>
      <c r="E85" s="5"/>
      <c r="F85" s="15" t="str">
        <f t="shared" si="9"/>
        <v/>
      </c>
      <c r="G85" s="5"/>
      <c r="H85" s="5"/>
    </row>
    <row r="86" spans="1:8" x14ac:dyDescent="0.2">
      <c r="A86" s="14" t="str">
        <f t="shared" si="10"/>
        <v/>
      </c>
      <c r="B86" s="15" t="str">
        <f t="shared" si="11"/>
        <v/>
      </c>
      <c r="C86" s="15" t="str">
        <f t="shared" si="12"/>
        <v/>
      </c>
      <c r="D86" s="15" t="str">
        <f t="shared" si="13"/>
        <v/>
      </c>
      <c r="E86" s="5"/>
      <c r="F86" s="15" t="str">
        <f t="shared" si="9"/>
        <v/>
      </c>
      <c r="G86" s="5"/>
      <c r="H86" s="5"/>
    </row>
    <row r="87" spans="1:8" x14ac:dyDescent="0.2">
      <c r="A87" s="14" t="str">
        <f t="shared" si="10"/>
        <v/>
      </c>
      <c r="B87" s="15" t="str">
        <f t="shared" si="11"/>
        <v/>
      </c>
      <c r="C87" s="15" t="str">
        <f t="shared" si="12"/>
        <v/>
      </c>
      <c r="D87" s="15" t="str">
        <f t="shared" si="13"/>
        <v/>
      </c>
      <c r="E87" s="5"/>
      <c r="F87" s="15" t="str">
        <f t="shared" si="9"/>
        <v/>
      </c>
      <c r="G87" s="5"/>
      <c r="H87" s="5"/>
    </row>
    <row r="88" spans="1:8" x14ac:dyDescent="0.2">
      <c r="A88" s="14" t="str">
        <f t="shared" si="10"/>
        <v/>
      </c>
      <c r="B88" s="15" t="str">
        <f t="shared" si="11"/>
        <v/>
      </c>
      <c r="C88" s="15" t="str">
        <f t="shared" si="12"/>
        <v/>
      </c>
      <c r="D88" s="15" t="str">
        <f t="shared" si="13"/>
        <v/>
      </c>
      <c r="E88" s="5"/>
      <c r="F88" s="15" t="str">
        <f t="shared" si="9"/>
        <v/>
      </c>
      <c r="G88" s="5"/>
      <c r="H88" s="5"/>
    </row>
    <row r="89" spans="1:8" x14ac:dyDescent="0.2">
      <c r="A89" s="14" t="str">
        <f t="shared" si="10"/>
        <v/>
      </c>
      <c r="B89" s="15" t="str">
        <f t="shared" si="11"/>
        <v/>
      </c>
      <c r="C89" s="15" t="str">
        <f t="shared" si="12"/>
        <v/>
      </c>
      <c r="D89" s="15" t="str">
        <f t="shared" si="13"/>
        <v/>
      </c>
      <c r="E89" s="5"/>
      <c r="F89" s="15" t="str">
        <f t="shared" si="9"/>
        <v/>
      </c>
      <c r="G89" s="5"/>
      <c r="H89" s="5"/>
    </row>
    <row r="90" spans="1:8" x14ac:dyDescent="0.2">
      <c r="A90" s="14" t="str">
        <f t="shared" si="10"/>
        <v/>
      </c>
      <c r="B90" s="15" t="str">
        <f t="shared" si="11"/>
        <v/>
      </c>
      <c r="C90" s="15" t="str">
        <f t="shared" si="12"/>
        <v/>
      </c>
      <c r="D90" s="15" t="str">
        <f t="shared" si="13"/>
        <v/>
      </c>
      <c r="E90" s="5"/>
      <c r="F90" s="15" t="str">
        <f t="shared" si="9"/>
        <v/>
      </c>
      <c r="G90" s="5"/>
      <c r="H90" s="5"/>
    </row>
    <row r="91" spans="1:8" x14ac:dyDescent="0.2">
      <c r="A91" s="14"/>
      <c r="B91" s="5"/>
      <c r="C91" s="5"/>
      <c r="D91" s="5"/>
      <c r="E91" s="5"/>
      <c r="F91" s="15" t="str">
        <f t="shared" si="9"/>
        <v/>
      </c>
      <c r="G91" s="5"/>
      <c r="H91" s="5"/>
    </row>
    <row r="92" spans="1:8" x14ac:dyDescent="0.2">
      <c r="A92" s="14"/>
      <c r="B92" s="5"/>
      <c r="C92" s="5"/>
      <c r="D92" s="5"/>
      <c r="E92" s="5"/>
      <c r="F92" s="15" t="str">
        <f t="shared" si="9"/>
        <v/>
      </c>
      <c r="G92" s="5"/>
      <c r="H92" s="5"/>
    </row>
    <row r="93" spans="1:8" x14ac:dyDescent="0.2">
      <c r="A93" s="14"/>
      <c r="B93" s="5"/>
      <c r="C93" s="5"/>
      <c r="D93" s="5"/>
      <c r="E93" s="5"/>
      <c r="F93" s="15" t="str">
        <f t="shared" si="9"/>
        <v/>
      </c>
      <c r="G93" s="5"/>
      <c r="H93" s="5"/>
    </row>
    <row r="94" spans="1:8" x14ac:dyDescent="0.2">
      <c r="A94" s="5"/>
      <c r="B94" s="5"/>
      <c r="C94" s="5"/>
      <c r="D94" s="5"/>
      <c r="E94" s="5"/>
      <c r="F94" s="15" t="str">
        <f t="shared" si="9"/>
        <v/>
      </c>
      <c r="G94" s="5"/>
      <c r="H94" s="5"/>
    </row>
    <row r="95" spans="1:8" x14ac:dyDescent="0.2">
      <c r="A95" s="5"/>
      <c r="B95" s="5"/>
      <c r="C95" s="5"/>
      <c r="D95" s="5"/>
      <c r="E95" s="5"/>
      <c r="F95" s="15" t="str">
        <f t="shared" si="9"/>
        <v/>
      </c>
      <c r="G95" s="5"/>
      <c r="H95" s="5"/>
    </row>
    <row r="96" spans="1:8" x14ac:dyDescent="0.2">
      <c r="A96" s="5"/>
      <c r="B96" s="5"/>
      <c r="C96" s="5"/>
      <c r="D96" s="5"/>
      <c r="E96" s="5"/>
      <c r="F96" s="15" t="str">
        <f t="shared" si="9"/>
        <v/>
      </c>
      <c r="G96" s="5"/>
      <c r="H96" s="5"/>
    </row>
    <row r="97" spans="1:8" x14ac:dyDescent="0.2">
      <c r="A97" s="5"/>
      <c r="B97" s="5"/>
      <c r="C97" s="5"/>
      <c r="D97" s="5"/>
      <c r="E97" s="5"/>
      <c r="F97" s="15" t="str">
        <f t="shared" si="9"/>
        <v/>
      </c>
      <c r="G97" s="5"/>
      <c r="H97" s="5"/>
    </row>
    <row r="98" spans="1:8" x14ac:dyDescent="0.2">
      <c r="A98" s="5"/>
      <c r="B98" s="5"/>
      <c r="C98" s="5"/>
      <c r="D98" s="5"/>
      <c r="E98" s="5"/>
      <c r="F98" s="15" t="str">
        <f t="shared" si="9"/>
        <v/>
      </c>
      <c r="G98" s="5"/>
      <c r="H98" s="5"/>
    </row>
    <row r="99" spans="1:8" x14ac:dyDescent="0.2">
      <c r="A99" s="5"/>
      <c r="B99" s="5"/>
      <c r="C99" s="5"/>
      <c r="D99" s="5"/>
      <c r="E99" s="5"/>
      <c r="F99" s="15" t="str">
        <f t="shared" si="9"/>
        <v/>
      </c>
      <c r="G99" s="5"/>
      <c r="H99" s="5"/>
    </row>
    <row r="100" spans="1:8" x14ac:dyDescent="0.2">
      <c r="A100" s="5"/>
      <c r="B100" s="5"/>
      <c r="C100" s="5"/>
      <c r="D100" s="5"/>
      <c r="E100" s="5"/>
      <c r="F100" s="15" t="str">
        <f t="shared" si="9"/>
        <v/>
      </c>
      <c r="G100" s="5"/>
      <c r="H100" s="5"/>
    </row>
    <row r="101" spans="1:8" x14ac:dyDescent="0.2">
      <c r="A101" s="5"/>
      <c r="B101" s="5"/>
      <c r="C101" s="5"/>
      <c r="D101" s="5"/>
      <c r="E101" s="5"/>
      <c r="F101" s="15" t="str">
        <f t="shared" si="9"/>
        <v/>
      </c>
      <c r="G101" s="5"/>
      <c r="H101" s="5"/>
    </row>
    <row r="102" spans="1:8" x14ac:dyDescent="0.2">
      <c r="A102" s="5"/>
      <c r="B102" s="5"/>
      <c r="C102" s="5"/>
      <c r="D102" s="5"/>
      <c r="E102" s="5"/>
      <c r="F102" s="15" t="str">
        <f t="shared" si="9"/>
        <v/>
      </c>
      <c r="G102" s="5"/>
      <c r="H102" s="5"/>
    </row>
    <row r="103" spans="1:8" x14ac:dyDescent="0.2">
      <c r="A103" s="5"/>
      <c r="B103" s="5"/>
      <c r="C103" s="5"/>
      <c r="D103" s="5"/>
      <c r="E103" s="5"/>
      <c r="F103" s="15" t="str">
        <f t="shared" si="9"/>
        <v/>
      </c>
      <c r="G103" s="5"/>
      <c r="H103" s="5"/>
    </row>
    <row r="104" spans="1:8" x14ac:dyDescent="0.2">
      <c r="A104" s="5"/>
      <c r="B104" s="5"/>
      <c r="C104" s="5"/>
      <c r="D104" s="5"/>
      <c r="E104" s="5"/>
      <c r="F104" s="15" t="str">
        <f t="shared" si="9"/>
        <v/>
      </c>
      <c r="G104" s="5"/>
      <c r="H104" s="5"/>
    </row>
    <row r="105" spans="1:8" x14ac:dyDescent="0.2">
      <c r="A105" s="5"/>
      <c r="B105" s="5"/>
      <c r="C105" s="5"/>
      <c r="D105" s="5"/>
      <c r="E105" s="5"/>
      <c r="F105" s="15" t="str">
        <f t="shared" si="9"/>
        <v/>
      </c>
      <c r="G105" s="5"/>
      <c r="H105" s="5"/>
    </row>
    <row r="106" spans="1:8" x14ac:dyDescent="0.2">
      <c r="A106" s="5"/>
      <c r="B106" s="5"/>
      <c r="C106" s="5"/>
      <c r="D106" s="5"/>
      <c r="E106" s="5"/>
      <c r="F106" s="15" t="str">
        <f t="shared" si="9"/>
        <v/>
      </c>
      <c r="G106" s="5"/>
      <c r="H106" s="5"/>
    </row>
    <row r="107" spans="1:8" x14ac:dyDescent="0.2">
      <c r="A107" s="5"/>
      <c r="B107" s="5"/>
      <c r="C107" s="5"/>
      <c r="D107" s="5"/>
      <c r="E107" s="5"/>
      <c r="F107" s="15" t="str">
        <f t="shared" si="9"/>
        <v/>
      </c>
      <c r="G107" s="5"/>
      <c r="H107" s="5"/>
    </row>
    <row r="108" spans="1:8" x14ac:dyDescent="0.2">
      <c r="A108" s="5"/>
      <c r="B108" s="5"/>
      <c r="C108" s="5"/>
      <c r="D108" s="5"/>
      <c r="E108" s="5"/>
      <c r="F108" s="15" t="str">
        <f t="shared" si="9"/>
        <v/>
      </c>
      <c r="G108" s="5"/>
      <c r="H108" s="5"/>
    </row>
    <row r="109" spans="1:8" x14ac:dyDescent="0.2">
      <c r="A109" s="5"/>
      <c r="B109" s="5"/>
      <c r="C109" s="5"/>
      <c r="D109" s="5"/>
      <c r="E109" s="5"/>
      <c r="F109" s="15" t="str">
        <f t="shared" si="9"/>
        <v/>
      </c>
      <c r="G109" s="5"/>
      <c r="H109" s="5"/>
    </row>
    <row r="110" spans="1:8" x14ac:dyDescent="0.2">
      <c r="A110" s="5"/>
      <c r="B110" s="5"/>
      <c r="C110" s="5"/>
      <c r="D110" s="5"/>
      <c r="E110" s="5"/>
      <c r="F110" s="15" t="str">
        <f t="shared" si="9"/>
        <v/>
      </c>
      <c r="G110" s="5"/>
      <c r="H110" s="5"/>
    </row>
    <row r="111" spans="1:8" x14ac:dyDescent="0.2">
      <c r="A111" s="5"/>
      <c r="B111" s="5"/>
      <c r="C111" s="5"/>
      <c r="D111" s="5"/>
      <c r="E111" s="5"/>
      <c r="F111" s="15" t="str">
        <f t="shared" si="9"/>
        <v/>
      </c>
      <c r="G111" s="5"/>
      <c r="H111" s="5"/>
    </row>
    <row r="112" spans="1:8" x14ac:dyDescent="0.2">
      <c r="A112" s="5"/>
      <c r="B112" s="5"/>
      <c r="C112" s="5"/>
      <c r="D112" s="5"/>
      <c r="E112" s="5"/>
      <c r="F112" s="15" t="str">
        <f t="shared" si="9"/>
        <v/>
      </c>
      <c r="G112" s="5"/>
      <c r="H112" s="5"/>
    </row>
    <row r="113" spans="1:8" x14ac:dyDescent="0.2">
      <c r="A113" s="5"/>
      <c r="B113" s="5"/>
      <c r="C113" s="5"/>
      <c r="D113" s="5"/>
      <c r="E113" s="5"/>
      <c r="F113" s="15" t="str">
        <f t="shared" si="9"/>
        <v/>
      </c>
      <c r="G113" s="5"/>
      <c r="H113" s="5"/>
    </row>
    <row r="114" spans="1:8" x14ac:dyDescent="0.2">
      <c r="A114" s="5"/>
      <c r="B114" s="5"/>
      <c r="C114" s="5"/>
      <c r="D114" s="5"/>
      <c r="E114" s="5"/>
      <c r="F114" s="15" t="str">
        <f t="shared" si="9"/>
        <v/>
      </c>
      <c r="G114" s="5"/>
      <c r="H114" s="5"/>
    </row>
    <row r="115" spans="1:8" x14ac:dyDescent="0.2">
      <c r="A115" s="5"/>
      <c r="B115" s="5"/>
      <c r="C115" s="5"/>
      <c r="D115" s="5"/>
      <c r="E115" s="5"/>
      <c r="F115" s="15" t="str">
        <f t="shared" si="9"/>
        <v/>
      </c>
      <c r="G115" s="5"/>
      <c r="H115" s="5"/>
    </row>
    <row r="116" spans="1:8" x14ac:dyDescent="0.2">
      <c r="A116" s="5"/>
      <c r="B116" s="5"/>
      <c r="C116" s="5"/>
      <c r="D116" s="5"/>
      <c r="E116" s="5"/>
      <c r="F116" s="15" t="str">
        <f t="shared" si="9"/>
        <v/>
      </c>
      <c r="G116" s="5"/>
      <c r="H116" s="5"/>
    </row>
    <row r="117" spans="1:8" x14ac:dyDescent="0.2">
      <c r="A117" s="5"/>
      <c r="B117" s="5"/>
      <c r="C117" s="5"/>
      <c r="D117" s="5"/>
      <c r="E117" s="5"/>
      <c r="F117" s="15" t="str">
        <f t="shared" si="9"/>
        <v/>
      </c>
      <c r="G117" s="5"/>
      <c r="H117" s="5"/>
    </row>
    <row r="118" spans="1:8" x14ac:dyDescent="0.2">
      <c r="A118" s="5"/>
      <c r="B118" s="5"/>
      <c r="C118" s="5"/>
      <c r="D118" s="5"/>
      <c r="E118" s="5"/>
      <c r="F118" s="15" t="str">
        <f t="shared" si="9"/>
        <v/>
      </c>
      <c r="G118" s="5"/>
      <c r="H118" s="5"/>
    </row>
    <row r="119" spans="1:8" x14ac:dyDescent="0.2">
      <c r="A119" s="5"/>
      <c r="B119" s="5"/>
      <c r="C119" s="5"/>
      <c r="D119" s="5"/>
      <c r="E119" s="5"/>
      <c r="F119" s="15" t="str">
        <f t="shared" si="9"/>
        <v/>
      </c>
      <c r="G119" s="5"/>
      <c r="H119" s="5"/>
    </row>
    <row r="120" spans="1:8" x14ac:dyDescent="0.2">
      <c r="A120" s="5"/>
      <c r="B120" s="5"/>
      <c r="C120" s="5"/>
      <c r="D120" s="5"/>
      <c r="E120" s="5"/>
      <c r="F120" s="15" t="str">
        <f t="shared" si="9"/>
        <v/>
      </c>
      <c r="G120" s="5"/>
      <c r="H120" s="5"/>
    </row>
    <row r="121" spans="1:8" x14ac:dyDescent="0.2">
      <c r="A121" s="5"/>
      <c r="B121" s="5"/>
      <c r="C121" s="5"/>
      <c r="D121" s="5"/>
      <c r="E121" s="5"/>
      <c r="F121" s="15" t="str">
        <f t="shared" si="9"/>
        <v/>
      </c>
      <c r="G121" s="5"/>
      <c r="H121" s="5"/>
    </row>
    <row r="122" spans="1:8" x14ac:dyDescent="0.2">
      <c r="A122" s="5"/>
      <c r="B122" s="5"/>
      <c r="C122" s="5"/>
      <c r="D122" s="5"/>
      <c r="E122" s="5"/>
      <c r="F122" s="15" t="str">
        <f t="shared" si="9"/>
        <v/>
      </c>
      <c r="G122" s="5"/>
      <c r="H122" s="5"/>
    </row>
    <row r="123" spans="1:8" x14ac:dyDescent="0.2">
      <c r="A123" s="5"/>
      <c r="B123" s="5"/>
      <c r="C123" s="5"/>
      <c r="D123" s="5"/>
      <c r="E123" s="5"/>
      <c r="F123" s="15" t="str">
        <f t="shared" si="9"/>
        <v/>
      </c>
      <c r="G123" s="5"/>
      <c r="H123" s="5"/>
    </row>
    <row r="124" spans="1:8" x14ac:dyDescent="0.2">
      <c r="A124" s="5"/>
      <c r="B124" s="5"/>
      <c r="C124" s="5"/>
      <c r="D124" s="5"/>
      <c r="E124" s="5"/>
      <c r="F124" s="15" t="str">
        <f t="shared" si="9"/>
        <v/>
      </c>
      <c r="G124" s="5"/>
      <c r="H124" s="5"/>
    </row>
    <row r="125" spans="1:8" x14ac:dyDescent="0.2">
      <c r="A125" s="5"/>
      <c r="B125" s="5"/>
      <c r="C125" s="5"/>
      <c r="D125" s="5"/>
      <c r="E125" s="5"/>
      <c r="F125" s="15" t="str">
        <f t="shared" si="9"/>
        <v/>
      </c>
      <c r="G125" s="5"/>
      <c r="H125" s="5"/>
    </row>
    <row r="126" spans="1:8" x14ac:dyDescent="0.2">
      <c r="A126" s="5"/>
      <c r="B126" s="5"/>
      <c r="C126" s="5"/>
      <c r="D126" s="5"/>
      <c r="E126" s="5"/>
      <c r="F126" s="15" t="str">
        <f t="shared" si="9"/>
        <v/>
      </c>
      <c r="G126" s="5"/>
      <c r="H126" s="5"/>
    </row>
    <row r="127" spans="1:8" x14ac:dyDescent="0.2">
      <c r="A127" s="5"/>
      <c r="B127" s="5"/>
      <c r="C127" s="5"/>
      <c r="D127" s="5"/>
      <c r="E127" s="5"/>
      <c r="F127" s="15" t="str">
        <f t="shared" si="9"/>
        <v/>
      </c>
      <c r="G127" s="5"/>
      <c r="H127" s="5"/>
    </row>
    <row r="128" spans="1:8" x14ac:dyDescent="0.2">
      <c r="A128" s="5"/>
      <c r="B128" s="5"/>
      <c r="C128" s="5"/>
      <c r="D128" s="5"/>
      <c r="E128" s="5"/>
      <c r="F128" s="15" t="str">
        <f t="shared" si="9"/>
        <v/>
      </c>
      <c r="G128" s="5"/>
      <c r="H128" s="5"/>
    </row>
    <row r="129" spans="1:8" x14ac:dyDescent="0.2">
      <c r="A129" s="5"/>
      <c r="B129" s="5"/>
      <c r="C129" s="5"/>
      <c r="D129" s="5"/>
      <c r="E129" s="5"/>
      <c r="F129" s="15" t="str">
        <f t="shared" si="9"/>
        <v/>
      </c>
      <c r="G129" s="5"/>
      <c r="H129" s="5"/>
    </row>
    <row r="130" spans="1:8" x14ac:dyDescent="0.2">
      <c r="A130" s="5"/>
      <c r="B130" s="5"/>
      <c r="C130" s="5"/>
      <c r="D130" s="5"/>
      <c r="E130" s="5"/>
      <c r="F130" s="15" t="str">
        <f t="shared" si="9"/>
        <v/>
      </c>
      <c r="G130" s="5"/>
      <c r="H130" s="5"/>
    </row>
    <row r="131" spans="1:8" x14ac:dyDescent="0.2">
      <c r="A131" s="5"/>
      <c r="B131" s="5"/>
      <c r="C131" s="5"/>
      <c r="D131" s="5"/>
      <c r="E131" s="5"/>
      <c r="F131" s="15" t="str">
        <f t="shared" si="9"/>
        <v/>
      </c>
      <c r="G131" s="5"/>
      <c r="H131" s="5"/>
    </row>
    <row r="132" spans="1:8" x14ac:dyDescent="0.2">
      <c r="A132" s="5"/>
      <c r="B132" s="5"/>
      <c r="C132" s="5"/>
      <c r="D132" s="5"/>
      <c r="E132" s="5"/>
      <c r="F132" s="15" t="str">
        <f t="shared" si="9"/>
        <v/>
      </c>
      <c r="G132" s="5"/>
      <c r="H132" s="5"/>
    </row>
    <row r="133" spans="1:8" x14ac:dyDescent="0.2">
      <c r="A133" s="5"/>
      <c r="B133" s="5"/>
      <c r="C133" s="5"/>
      <c r="D133" s="5"/>
      <c r="E133" s="5"/>
      <c r="F133" s="15" t="str">
        <f t="shared" si="9"/>
        <v/>
      </c>
      <c r="G133" s="5"/>
      <c r="H133" s="5"/>
    </row>
    <row r="134" spans="1:8" x14ac:dyDescent="0.2">
      <c r="A134" s="5"/>
      <c r="B134" s="5"/>
      <c r="C134" s="5"/>
      <c r="D134" s="5"/>
      <c r="E134" s="5"/>
      <c r="F134" s="15" t="str">
        <f t="shared" si="9"/>
        <v/>
      </c>
      <c r="G134" s="5"/>
      <c r="H134" s="5"/>
    </row>
    <row r="135" spans="1:8" x14ac:dyDescent="0.2">
      <c r="A135" s="5"/>
      <c r="B135" s="5"/>
      <c r="C135" s="5"/>
      <c r="D135" s="5"/>
      <c r="E135" s="5"/>
      <c r="F135" s="15" t="str">
        <f t="shared" si="9"/>
        <v/>
      </c>
      <c r="G135" s="5"/>
      <c r="H135" s="5"/>
    </row>
    <row r="136" spans="1:8" x14ac:dyDescent="0.2">
      <c r="A136" s="5"/>
      <c r="B136" s="5"/>
      <c r="C136" s="5"/>
      <c r="D136" s="5"/>
      <c r="E136" s="5"/>
      <c r="F136" s="15" t="str">
        <f t="shared" si="9"/>
        <v/>
      </c>
      <c r="G136" s="5"/>
      <c r="H136" s="5"/>
    </row>
    <row r="137" spans="1:8" x14ac:dyDescent="0.2">
      <c r="A137" s="5"/>
      <c r="B137" s="5"/>
      <c r="C137" s="5"/>
      <c r="D137" s="5"/>
      <c r="E137" s="5"/>
      <c r="F137" s="15" t="str">
        <f t="shared" si="9"/>
        <v/>
      </c>
      <c r="G137" s="5"/>
      <c r="H137" s="5"/>
    </row>
    <row r="138" spans="1:8" x14ac:dyDescent="0.2">
      <c r="A138" s="5"/>
      <c r="B138" s="5"/>
      <c r="C138" s="5"/>
      <c r="D138" s="5"/>
      <c r="E138" s="5"/>
      <c r="F138" s="15" t="str">
        <f t="shared" ref="F138:F201" si="14">IF(A138="","",C138*$C$6)</f>
        <v/>
      </c>
      <c r="G138" s="5"/>
      <c r="H138" s="5"/>
    </row>
    <row r="139" spans="1:8" x14ac:dyDescent="0.2">
      <c r="A139" s="5"/>
      <c r="B139" s="5"/>
      <c r="C139" s="5"/>
      <c r="D139" s="5"/>
      <c r="E139" s="5"/>
      <c r="F139" s="15" t="str">
        <f t="shared" si="14"/>
        <v/>
      </c>
      <c r="G139" s="5"/>
      <c r="H139" s="5"/>
    </row>
    <row r="140" spans="1:8" x14ac:dyDescent="0.2">
      <c r="A140" s="5"/>
      <c r="B140" s="5"/>
      <c r="C140" s="5"/>
      <c r="D140" s="5"/>
      <c r="E140" s="5"/>
      <c r="F140" s="15" t="str">
        <f t="shared" si="14"/>
        <v/>
      </c>
      <c r="G140" s="5"/>
      <c r="H140" s="5"/>
    </row>
    <row r="141" spans="1:8" x14ac:dyDescent="0.2">
      <c r="A141" s="5"/>
      <c r="B141" s="5"/>
      <c r="C141" s="5"/>
      <c r="D141" s="5"/>
      <c r="E141" s="5"/>
      <c r="F141" s="15" t="str">
        <f t="shared" si="14"/>
        <v/>
      </c>
      <c r="G141" s="5"/>
      <c r="H141" s="5"/>
    </row>
    <row r="142" spans="1:8" x14ac:dyDescent="0.2">
      <c r="A142" s="5"/>
      <c r="B142" s="5"/>
      <c r="C142" s="5"/>
      <c r="D142" s="5"/>
      <c r="E142" s="5"/>
      <c r="F142" s="15" t="str">
        <f t="shared" si="14"/>
        <v/>
      </c>
      <c r="G142" s="5"/>
      <c r="H142" s="5"/>
    </row>
    <row r="143" spans="1:8" x14ac:dyDescent="0.2">
      <c r="A143" s="5"/>
      <c r="B143" s="5"/>
      <c r="C143" s="5"/>
      <c r="D143" s="5"/>
      <c r="E143" s="5"/>
      <c r="F143" s="15" t="str">
        <f t="shared" si="14"/>
        <v/>
      </c>
      <c r="G143" s="5"/>
      <c r="H143" s="5"/>
    </row>
    <row r="144" spans="1:8" x14ac:dyDescent="0.2">
      <c r="A144" s="5"/>
      <c r="B144" s="5"/>
      <c r="C144" s="5"/>
      <c r="D144" s="5"/>
      <c r="E144" s="5"/>
      <c r="F144" s="15" t="str">
        <f t="shared" si="14"/>
        <v/>
      </c>
      <c r="G144" s="5"/>
      <c r="H144" s="5"/>
    </row>
    <row r="145" spans="1:8" x14ac:dyDescent="0.2">
      <c r="A145" s="5"/>
      <c r="B145" s="5"/>
      <c r="C145" s="5"/>
      <c r="D145" s="5"/>
      <c r="E145" s="5"/>
      <c r="F145" s="15" t="str">
        <f t="shared" si="14"/>
        <v/>
      </c>
      <c r="G145" s="5"/>
      <c r="H145" s="5"/>
    </row>
    <row r="146" spans="1:8" x14ac:dyDescent="0.2">
      <c r="A146" s="5"/>
      <c r="B146" s="5"/>
      <c r="C146" s="5"/>
      <c r="D146" s="5"/>
      <c r="E146" s="5"/>
      <c r="F146" s="15" t="str">
        <f t="shared" si="14"/>
        <v/>
      </c>
      <c r="G146" s="5"/>
      <c r="H146" s="5"/>
    </row>
    <row r="147" spans="1:8" x14ac:dyDescent="0.2">
      <c r="A147" s="5"/>
      <c r="B147" s="5"/>
      <c r="C147" s="5"/>
      <c r="D147" s="5"/>
      <c r="E147" s="5"/>
      <c r="F147" s="15" t="str">
        <f t="shared" si="14"/>
        <v/>
      </c>
      <c r="G147" s="5"/>
      <c r="H147" s="5"/>
    </row>
    <row r="148" spans="1:8" x14ac:dyDescent="0.2">
      <c r="A148" s="5"/>
      <c r="B148" s="5"/>
      <c r="C148" s="5"/>
      <c r="D148" s="5"/>
      <c r="E148" s="5"/>
      <c r="F148" s="15" t="str">
        <f t="shared" si="14"/>
        <v/>
      </c>
      <c r="G148" s="5"/>
      <c r="H148" s="5"/>
    </row>
    <row r="149" spans="1:8" x14ac:dyDescent="0.2">
      <c r="A149" s="5"/>
      <c r="B149" s="5"/>
      <c r="C149" s="5"/>
      <c r="D149" s="5"/>
      <c r="E149" s="5"/>
      <c r="F149" s="15" t="str">
        <f t="shared" si="14"/>
        <v/>
      </c>
      <c r="G149" s="5"/>
      <c r="H149" s="5"/>
    </row>
    <row r="150" spans="1:8" x14ac:dyDescent="0.2">
      <c r="A150" s="5"/>
      <c r="B150" s="5"/>
      <c r="C150" s="5"/>
      <c r="D150" s="5"/>
      <c r="E150" s="5"/>
      <c r="F150" s="15" t="str">
        <f t="shared" si="14"/>
        <v/>
      </c>
      <c r="G150" s="5"/>
      <c r="H150" s="5"/>
    </row>
    <row r="151" spans="1:8" x14ac:dyDescent="0.2">
      <c r="A151" s="5"/>
      <c r="B151" s="5"/>
      <c r="C151" s="5"/>
      <c r="D151" s="5"/>
      <c r="E151" s="5"/>
      <c r="F151" s="15" t="str">
        <f t="shared" si="14"/>
        <v/>
      </c>
      <c r="G151" s="5"/>
      <c r="H151" s="5"/>
    </row>
    <row r="152" spans="1:8" x14ac:dyDescent="0.2">
      <c r="A152" s="5"/>
      <c r="B152" s="5"/>
      <c r="C152" s="5"/>
      <c r="D152" s="5"/>
      <c r="E152" s="5"/>
      <c r="F152" s="15" t="str">
        <f t="shared" si="14"/>
        <v/>
      </c>
      <c r="G152" s="5"/>
      <c r="H152" s="5"/>
    </row>
    <row r="153" spans="1:8" x14ac:dyDescent="0.2">
      <c r="A153" s="5"/>
      <c r="B153" s="5"/>
      <c r="C153" s="5"/>
      <c r="D153" s="5"/>
      <c r="E153" s="5"/>
      <c r="F153" s="15" t="str">
        <f t="shared" si="14"/>
        <v/>
      </c>
      <c r="G153" s="5"/>
      <c r="H153" s="5"/>
    </row>
    <row r="154" spans="1:8" x14ac:dyDescent="0.2">
      <c r="A154" s="5"/>
      <c r="B154" s="5"/>
      <c r="C154" s="5"/>
      <c r="D154" s="5"/>
      <c r="E154" s="5"/>
      <c r="F154" s="15" t="str">
        <f t="shared" si="14"/>
        <v/>
      </c>
      <c r="G154" s="5"/>
      <c r="H154" s="5"/>
    </row>
    <row r="155" spans="1:8" x14ac:dyDescent="0.2">
      <c r="A155" s="5"/>
      <c r="B155" s="5"/>
      <c r="C155" s="5"/>
      <c r="D155" s="5"/>
      <c r="E155" s="5"/>
      <c r="F155" s="15" t="str">
        <f t="shared" si="14"/>
        <v/>
      </c>
      <c r="G155" s="5"/>
      <c r="H155" s="5"/>
    </row>
    <row r="156" spans="1:8" x14ac:dyDescent="0.2">
      <c r="A156" s="5"/>
      <c r="B156" s="5"/>
      <c r="C156" s="5"/>
      <c r="D156" s="5"/>
      <c r="E156" s="5"/>
      <c r="F156" s="15" t="str">
        <f t="shared" si="14"/>
        <v/>
      </c>
      <c r="G156" s="5"/>
      <c r="H156" s="5"/>
    </row>
    <row r="157" spans="1:8" x14ac:dyDescent="0.2">
      <c r="A157" s="5"/>
      <c r="B157" s="5"/>
      <c r="C157" s="5"/>
      <c r="D157" s="5"/>
      <c r="E157" s="5"/>
      <c r="F157" s="15" t="str">
        <f t="shared" si="14"/>
        <v/>
      </c>
      <c r="G157" s="5"/>
      <c r="H157" s="5"/>
    </row>
    <row r="158" spans="1:8" x14ac:dyDescent="0.2">
      <c r="A158" s="5"/>
      <c r="B158" s="5"/>
      <c r="C158" s="5"/>
      <c r="D158" s="5"/>
      <c r="E158" s="5"/>
      <c r="F158" s="15" t="str">
        <f t="shared" si="14"/>
        <v/>
      </c>
      <c r="G158" s="5"/>
      <c r="H158" s="5"/>
    </row>
    <row r="159" spans="1:8" x14ac:dyDescent="0.2">
      <c r="A159" s="5"/>
      <c r="B159" s="5"/>
      <c r="C159" s="5"/>
      <c r="D159" s="5"/>
      <c r="E159" s="5"/>
      <c r="F159" s="15" t="str">
        <f t="shared" si="14"/>
        <v/>
      </c>
      <c r="G159" s="5"/>
      <c r="H159" s="5"/>
    </row>
    <row r="160" spans="1:8" x14ac:dyDescent="0.2">
      <c r="A160" s="5"/>
      <c r="B160" s="5"/>
      <c r="C160" s="5"/>
      <c r="D160" s="5"/>
      <c r="E160" s="5"/>
      <c r="F160" s="15" t="str">
        <f t="shared" si="14"/>
        <v/>
      </c>
      <c r="G160" s="5"/>
      <c r="H160" s="5"/>
    </row>
    <row r="161" spans="1:8" x14ac:dyDescent="0.2">
      <c r="A161" s="5"/>
      <c r="B161" s="5"/>
      <c r="C161" s="5"/>
      <c r="D161" s="5"/>
      <c r="E161" s="5"/>
      <c r="F161" s="15" t="str">
        <f t="shared" si="14"/>
        <v/>
      </c>
      <c r="G161" s="5"/>
      <c r="H161" s="5"/>
    </row>
    <row r="162" spans="1:8" x14ac:dyDescent="0.2">
      <c r="A162" s="5"/>
      <c r="B162" s="5"/>
      <c r="C162" s="5"/>
      <c r="D162" s="5"/>
      <c r="E162" s="5"/>
      <c r="F162" s="15" t="str">
        <f t="shared" si="14"/>
        <v/>
      </c>
      <c r="G162" s="5"/>
      <c r="H162" s="5"/>
    </row>
    <row r="163" spans="1:8" x14ac:dyDescent="0.2">
      <c r="A163" s="5"/>
      <c r="B163" s="5"/>
      <c r="C163" s="5"/>
      <c r="D163" s="5"/>
      <c r="E163" s="5"/>
      <c r="F163" s="15" t="str">
        <f t="shared" si="14"/>
        <v/>
      </c>
      <c r="G163" s="5"/>
      <c r="H163" s="5"/>
    </row>
    <row r="164" spans="1:8" x14ac:dyDescent="0.2">
      <c r="A164" s="5"/>
      <c r="B164" s="5"/>
      <c r="C164" s="5"/>
      <c r="D164" s="5"/>
      <c r="E164" s="5"/>
      <c r="F164" s="15" t="str">
        <f t="shared" si="14"/>
        <v/>
      </c>
      <c r="G164" s="5"/>
      <c r="H164" s="5"/>
    </row>
    <row r="165" spans="1:8" x14ac:dyDescent="0.2">
      <c r="A165" s="5"/>
      <c r="B165" s="5"/>
      <c r="C165" s="5"/>
      <c r="D165" s="5"/>
      <c r="E165" s="5"/>
      <c r="F165" s="15" t="str">
        <f t="shared" si="14"/>
        <v/>
      </c>
      <c r="G165" s="5"/>
      <c r="H165" s="5"/>
    </row>
    <row r="166" spans="1:8" x14ac:dyDescent="0.2">
      <c r="A166" s="5"/>
      <c r="B166" s="5"/>
      <c r="C166" s="5"/>
      <c r="D166" s="5"/>
      <c r="E166" s="5"/>
      <c r="F166" s="15" t="str">
        <f t="shared" si="14"/>
        <v/>
      </c>
      <c r="G166" s="5"/>
      <c r="H166" s="5"/>
    </row>
    <row r="167" spans="1:8" x14ac:dyDescent="0.2">
      <c r="A167" s="5"/>
      <c r="B167" s="5"/>
      <c r="C167" s="5"/>
      <c r="D167" s="5"/>
      <c r="E167" s="5"/>
      <c r="F167" s="15" t="str">
        <f t="shared" si="14"/>
        <v/>
      </c>
      <c r="G167" s="5"/>
      <c r="H167" s="5"/>
    </row>
    <row r="168" spans="1:8" x14ac:dyDescent="0.2">
      <c r="A168" s="5"/>
      <c r="B168" s="5"/>
      <c r="C168" s="5"/>
      <c r="D168" s="5"/>
      <c r="E168" s="5"/>
      <c r="F168" s="15" t="str">
        <f t="shared" si="14"/>
        <v/>
      </c>
      <c r="G168" s="5"/>
      <c r="H168" s="5"/>
    </row>
    <row r="169" spans="1:8" x14ac:dyDescent="0.2">
      <c r="A169" s="5"/>
      <c r="B169" s="5"/>
      <c r="C169" s="5"/>
      <c r="D169" s="5"/>
      <c r="E169" s="5"/>
      <c r="F169" s="15" t="str">
        <f t="shared" si="14"/>
        <v/>
      </c>
      <c r="G169" s="5"/>
      <c r="H169" s="5"/>
    </row>
    <row r="170" spans="1:8" x14ac:dyDescent="0.2">
      <c r="A170" s="5"/>
      <c r="B170" s="5"/>
      <c r="C170" s="5"/>
      <c r="D170" s="5"/>
      <c r="E170" s="5"/>
      <c r="F170" s="15" t="str">
        <f t="shared" si="14"/>
        <v/>
      </c>
      <c r="G170" s="5"/>
      <c r="H170" s="5"/>
    </row>
    <row r="171" spans="1:8" x14ac:dyDescent="0.2">
      <c r="A171" s="5"/>
      <c r="B171" s="5"/>
      <c r="C171" s="5"/>
      <c r="D171" s="5"/>
      <c r="E171" s="5"/>
      <c r="F171" s="15" t="str">
        <f t="shared" si="14"/>
        <v/>
      </c>
      <c r="G171" s="5"/>
      <c r="H171" s="5"/>
    </row>
    <row r="172" spans="1:8" x14ac:dyDescent="0.2">
      <c r="A172" s="5"/>
      <c r="B172" s="5"/>
      <c r="C172" s="5"/>
      <c r="D172" s="5"/>
      <c r="E172" s="5"/>
      <c r="F172" s="15" t="str">
        <f t="shared" si="14"/>
        <v/>
      </c>
      <c r="G172" s="5"/>
      <c r="H172" s="5"/>
    </row>
    <row r="173" spans="1:8" x14ac:dyDescent="0.2">
      <c r="F173" s="2" t="str">
        <f t="shared" si="14"/>
        <v/>
      </c>
    </row>
    <row r="174" spans="1:8" x14ac:dyDescent="0.2">
      <c r="F174" s="2" t="str">
        <f t="shared" si="14"/>
        <v/>
      </c>
    </row>
    <row r="175" spans="1:8" x14ac:dyDescent="0.2">
      <c r="F175" s="2" t="str">
        <f t="shared" si="14"/>
        <v/>
      </c>
    </row>
    <row r="176" spans="1:8" x14ac:dyDescent="0.2">
      <c r="F176" s="2" t="str">
        <f t="shared" si="14"/>
        <v/>
      </c>
    </row>
    <row r="177" spans="6:6" x14ac:dyDescent="0.2">
      <c r="F177" s="2" t="str">
        <f t="shared" si="14"/>
        <v/>
      </c>
    </row>
    <row r="178" spans="6:6" x14ac:dyDescent="0.2">
      <c r="F178" s="2" t="str">
        <f t="shared" si="14"/>
        <v/>
      </c>
    </row>
    <row r="179" spans="6:6" x14ac:dyDescent="0.2">
      <c r="F179" s="2" t="str">
        <f t="shared" si="14"/>
        <v/>
      </c>
    </row>
    <row r="180" spans="6:6" x14ac:dyDescent="0.2">
      <c r="F180" s="2" t="str">
        <f t="shared" si="14"/>
        <v/>
      </c>
    </row>
    <row r="181" spans="6:6" x14ac:dyDescent="0.2">
      <c r="F181" s="2" t="str">
        <f t="shared" si="14"/>
        <v/>
      </c>
    </row>
    <row r="182" spans="6:6" x14ac:dyDescent="0.2">
      <c r="F182" s="2" t="str">
        <f t="shared" si="14"/>
        <v/>
      </c>
    </row>
    <row r="183" spans="6:6" x14ac:dyDescent="0.2">
      <c r="F183" s="2" t="str">
        <f t="shared" si="14"/>
        <v/>
      </c>
    </row>
    <row r="184" spans="6:6" x14ac:dyDescent="0.2">
      <c r="F184" s="2" t="str">
        <f t="shared" si="14"/>
        <v/>
      </c>
    </row>
    <row r="185" spans="6:6" x14ac:dyDescent="0.2">
      <c r="F185" s="2" t="str">
        <f t="shared" si="14"/>
        <v/>
      </c>
    </row>
    <row r="186" spans="6:6" x14ac:dyDescent="0.2">
      <c r="F186" s="2" t="str">
        <f t="shared" si="14"/>
        <v/>
      </c>
    </row>
    <row r="187" spans="6:6" x14ac:dyDescent="0.2">
      <c r="F187" s="2" t="str">
        <f t="shared" si="14"/>
        <v/>
      </c>
    </row>
    <row r="188" spans="6:6" x14ac:dyDescent="0.2">
      <c r="F188" s="2" t="str">
        <f t="shared" si="14"/>
        <v/>
      </c>
    </row>
    <row r="189" spans="6:6" x14ac:dyDescent="0.2">
      <c r="F189" s="2" t="str">
        <f t="shared" si="14"/>
        <v/>
      </c>
    </row>
    <row r="190" spans="6:6" x14ac:dyDescent="0.2">
      <c r="F190" s="2" t="str">
        <f t="shared" si="14"/>
        <v/>
      </c>
    </row>
    <row r="191" spans="6:6" x14ac:dyDescent="0.2">
      <c r="F191" s="2" t="str">
        <f t="shared" si="14"/>
        <v/>
      </c>
    </row>
    <row r="192" spans="6:6" x14ac:dyDescent="0.2">
      <c r="F192" s="2" t="str">
        <f t="shared" si="14"/>
        <v/>
      </c>
    </row>
    <row r="193" spans="6:6" x14ac:dyDescent="0.2">
      <c r="F193" s="2" t="str">
        <f t="shared" si="14"/>
        <v/>
      </c>
    </row>
    <row r="194" spans="6:6" x14ac:dyDescent="0.2">
      <c r="F194" s="2" t="str">
        <f t="shared" si="14"/>
        <v/>
      </c>
    </row>
    <row r="195" spans="6:6" x14ac:dyDescent="0.2">
      <c r="F195" s="2" t="str">
        <f t="shared" si="14"/>
        <v/>
      </c>
    </row>
    <row r="196" spans="6:6" x14ac:dyDescent="0.2">
      <c r="F196" s="2" t="str">
        <f t="shared" si="14"/>
        <v/>
      </c>
    </row>
    <row r="197" spans="6:6" x14ac:dyDescent="0.2">
      <c r="F197" s="2" t="str">
        <f t="shared" si="14"/>
        <v/>
      </c>
    </row>
    <row r="198" spans="6:6" x14ac:dyDescent="0.2">
      <c r="F198" s="2" t="str">
        <f t="shared" si="14"/>
        <v/>
      </c>
    </row>
    <row r="199" spans="6:6" x14ac:dyDescent="0.2">
      <c r="F199" s="2" t="str">
        <f t="shared" si="14"/>
        <v/>
      </c>
    </row>
    <row r="200" spans="6:6" x14ac:dyDescent="0.2">
      <c r="F200" s="2" t="str">
        <f t="shared" si="14"/>
        <v/>
      </c>
    </row>
    <row r="201" spans="6:6" x14ac:dyDescent="0.2">
      <c r="F201" s="2" t="str">
        <f t="shared" si="14"/>
        <v/>
      </c>
    </row>
    <row r="202" spans="6:6" x14ac:dyDescent="0.2">
      <c r="F202" s="2" t="str">
        <f t="shared" ref="F202:F265" si="15">IF(A202="","",C202*$C$6)</f>
        <v/>
      </c>
    </row>
    <row r="203" spans="6:6" x14ac:dyDescent="0.2">
      <c r="F203" s="2" t="str">
        <f t="shared" si="15"/>
        <v/>
      </c>
    </row>
    <row r="204" spans="6:6" x14ac:dyDescent="0.2">
      <c r="F204" s="2" t="str">
        <f t="shared" si="15"/>
        <v/>
      </c>
    </row>
    <row r="205" spans="6:6" x14ac:dyDescent="0.2">
      <c r="F205" s="2" t="str">
        <f t="shared" si="15"/>
        <v/>
      </c>
    </row>
    <row r="206" spans="6:6" x14ac:dyDescent="0.2">
      <c r="F206" s="2" t="str">
        <f t="shared" si="15"/>
        <v/>
      </c>
    </row>
    <row r="207" spans="6:6" x14ac:dyDescent="0.2">
      <c r="F207" s="2" t="str">
        <f t="shared" si="15"/>
        <v/>
      </c>
    </row>
    <row r="208" spans="6:6" x14ac:dyDescent="0.2">
      <c r="F208" s="2" t="str">
        <f t="shared" si="15"/>
        <v/>
      </c>
    </row>
    <row r="209" spans="6:6" x14ac:dyDescent="0.2">
      <c r="F209" s="2" t="str">
        <f t="shared" si="15"/>
        <v/>
      </c>
    </row>
    <row r="210" spans="6:6" x14ac:dyDescent="0.2">
      <c r="F210" s="2" t="str">
        <f t="shared" si="15"/>
        <v/>
      </c>
    </row>
    <row r="211" spans="6:6" x14ac:dyDescent="0.2">
      <c r="F211" s="2" t="str">
        <f t="shared" si="15"/>
        <v/>
      </c>
    </row>
    <row r="212" spans="6:6" x14ac:dyDescent="0.2">
      <c r="F212" s="2" t="str">
        <f t="shared" si="15"/>
        <v/>
      </c>
    </row>
    <row r="213" spans="6:6" x14ac:dyDescent="0.2">
      <c r="F213" s="2" t="str">
        <f t="shared" si="15"/>
        <v/>
      </c>
    </row>
    <row r="214" spans="6:6" x14ac:dyDescent="0.2">
      <c r="F214" s="2" t="str">
        <f t="shared" si="15"/>
        <v/>
      </c>
    </row>
    <row r="215" spans="6:6" x14ac:dyDescent="0.2">
      <c r="F215" s="2" t="str">
        <f t="shared" si="15"/>
        <v/>
      </c>
    </row>
    <row r="216" spans="6:6" x14ac:dyDescent="0.2">
      <c r="F216" s="2" t="str">
        <f t="shared" si="15"/>
        <v/>
      </c>
    </row>
    <row r="217" spans="6:6" x14ac:dyDescent="0.2">
      <c r="F217" s="2" t="str">
        <f t="shared" si="15"/>
        <v/>
      </c>
    </row>
    <row r="218" spans="6:6" x14ac:dyDescent="0.2">
      <c r="F218" s="2" t="str">
        <f t="shared" si="15"/>
        <v/>
      </c>
    </row>
    <row r="219" spans="6:6" x14ac:dyDescent="0.2">
      <c r="F219" s="2" t="str">
        <f t="shared" si="15"/>
        <v/>
      </c>
    </row>
    <row r="220" spans="6:6" x14ac:dyDescent="0.2">
      <c r="F220" s="2" t="str">
        <f t="shared" si="15"/>
        <v/>
      </c>
    </row>
    <row r="221" spans="6:6" x14ac:dyDescent="0.2">
      <c r="F221" s="2" t="str">
        <f t="shared" si="15"/>
        <v/>
      </c>
    </row>
    <row r="222" spans="6:6" x14ac:dyDescent="0.2">
      <c r="F222" s="2" t="str">
        <f t="shared" si="15"/>
        <v/>
      </c>
    </row>
    <row r="223" spans="6:6" x14ac:dyDescent="0.2">
      <c r="F223" s="2" t="str">
        <f t="shared" si="15"/>
        <v/>
      </c>
    </row>
    <row r="224" spans="6:6" x14ac:dyDescent="0.2">
      <c r="F224" s="2" t="str">
        <f t="shared" si="15"/>
        <v/>
      </c>
    </row>
    <row r="225" spans="6:6" x14ac:dyDescent="0.2">
      <c r="F225" s="2" t="str">
        <f t="shared" si="15"/>
        <v/>
      </c>
    </row>
    <row r="226" spans="6:6" x14ac:dyDescent="0.2">
      <c r="F226" s="2" t="str">
        <f t="shared" si="15"/>
        <v/>
      </c>
    </row>
    <row r="227" spans="6:6" x14ac:dyDescent="0.2">
      <c r="F227" s="2" t="str">
        <f t="shared" si="15"/>
        <v/>
      </c>
    </row>
    <row r="228" spans="6:6" x14ac:dyDescent="0.2">
      <c r="F228" s="2" t="str">
        <f t="shared" si="15"/>
        <v/>
      </c>
    </row>
    <row r="229" spans="6:6" x14ac:dyDescent="0.2">
      <c r="F229" s="2" t="str">
        <f t="shared" si="15"/>
        <v/>
      </c>
    </row>
    <row r="230" spans="6:6" x14ac:dyDescent="0.2">
      <c r="F230" s="2" t="str">
        <f t="shared" si="15"/>
        <v/>
      </c>
    </row>
    <row r="231" spans="6:6" x14ac:dyDescent="0.2">
      <c r="F231" s="2" t="str">
        <f t="shared" si="15"/>
        <v/>
      </c>
    </row>
    <row r="232" spans="6:6" x14ac:dyDescent="0.2">
      <c r="F232" s="2" t="str">
        <f t="shared" si="15"/>
        <v/>
      </c>
    </row>
    <row r="233" spans="6:6" x14ac:dyDescent="0.2">
      <c r="F233" s="2" t="str">
        <f t="shared" si="15"/>
        <v/>
      </c>
    </row>
    <row r="234" spans="6:6" x14ac:dyDescent="0.2">
      <c r="F234" s="2" t="str">
        <f t="shared" si="15"/>
        <v/>
      </c>
    </row>
    <row r="235" spans="6:6" x14ac:dyDescent="0.2">
      <c r="F235" s="2" t="str">
        <f t="shared" si="15"/>
        <v/>
      </c>
    </row>
    <row r="236" spans="6:6" x14ac:dyDescent="0.2">
      <c r="F236" s="2" t="str">
        <f t="shared" si="15"/>
        <v/>
      </c>
    </row>
    <row r="237" spans="6:6" x14ac:dyDescent="0.2">
      <c r="F237" s="2" t="str">
        <f t="shared" si="15"/>
        <v/>
      </c>
    </row>
    <row r="238" spans="6:6" x14ac:dyDescent="0.2">
      <c r="F238" s="2" t="str">
        <f t="shared" si="15"/>
        <v/>
      </c>
    </row>
    <row r="239" spans="6:6" x14ac:dyDescent="0.2">
      <c r="F239" s="2" t="str">
        <f t="shared" si="15"/>
        <v/>
      </c>
    </row>
    <row r="240" spans="6:6" x14ac:dyDescent="0.2">
      <c r="F240" s="2" t="str">
        <f t="shared" si="15"/>
        <v/>
      </c>
    </row>
    <row r="241" spans="6:6" x14ac:dyDescent="0.2">
      <c r="F241" s="2" t="str">
        <f t="shared" si="15"/>
        <v/>
      </c>
    </row>
    <row r="242" spans="6:6" x14ac:dyDescent="0.2">
      <c r="F242" s="2" t="str">
        <f t="shared" si="15"/>
        <v/>
      </c>
    </row>
    <row r="243" spans="6:6" x14ac:dyDescent="0.2">
      <c r="F243" s="2" t="str">
        <f t="shared" si="15"/>
        <v/>
      </c>
    </row>
    <row r="244" spans="6:6" x14ac:dyDescent="0.2">
      <c r="F244" s="2" t="str">
        <f t="shared" si="15"/>
        <v/>
      </c>
    </row>
    <row r="245" spans="6:6" x14ac:dyDescent="0.2">
      <c r="F245" s="2" t="str">
        <f t="shared" si="15"/>
        <v/>
      </c>
    </row>
    <row r="246" spans="6:6" x14ac:dyDescent="0.2">
      <c r="F246" s="2" t="str">
        <f t="shared" si="15"/>
        <v/>
      </c>
    </row>
    <row r="247" spans="6:6" x14ac:dyDescent="0.2">
      <c r="F247" s="2" t="str">
        <f t="shared" si="15"/>
        <v/>
      </c>
    </row>
    <row r="248" spans="6:6" x14ac:dyDescent="0.2">
      <c r="F248" s="2" t="str">
        <f t="shared" si="15"/>
        <v/>
      </c>
    </row>
    <row r="249" spans="6:6" x14ac:dyDescent="0.2">
      <c r="F249" s="2" t="str">
        <f t="shared" si="15"/>
        <v/>
      </c>
    </row>
    <row r="250" spans="6:6" x14ac:dyDescent="0.2">
      <c r="F250" s="2" t="str">
        <f t="shared" si="15"/>
        <v/>
      </c>
    </row>
    <row r="251" spans="6:6" x14ac:dyDescent="0.2">
      <c r="F251" s="2" t="str">
        <f t="shared" si="15"/>
        <v/>
      </c>
    </row>
    <row r="252" spans="6:6" x14ac:dyDescent="0.2">
      <c r="F252" s="2" t="str">
        <f t="shared" si="15"/>
        <v/>
      </c>
    </row>
    <row r="253" spans="6:6" x14ac:dyDescent="0.2">
      <c r="F253" s="2" t="str">
        <f t="shared" si="15"/>
        <v/>
      </c>
    </row>
    <row r="254" spans="6:6" x14ac:dyDescent="0.2">
      <c r="F254" s="2" t="str">
        <f t="shared" si="15"/>
        <v/>
      </c>
    </row>
    <row r="255" spans="6:6" x14ac:dyDescent="0.2">
      <c r="F255" s="2" t="str">
        <f t="shared" si="15"/>
        <v/>
      </c>
    </row>
    <row r="256" spans="6:6" x14ac:dyDescent="0.2">
      <c r="F256" s="2" t="str">
        <f t="shared" si="15"/>
        <v/>
      </c>
    </row>
    <row r="257" spans="6:6" x14ac:dyDescent="0.2">
      <c r="F257" s="2" t="str">
        <f t="shared" si="15"/>
        <v/>
      </c>
    </row>
    <row r="258" spans="6:6" x14ac:dyDescent="0.2">
      <c r="F258" s="2" t="str">
        <f t="shared" si="15"/>
        <v/>
      </c>
    </row>
    <row r="259" spans="6:6" x14ac:dyDescent="0.2">
      <c r="F259" s="2" t="str">
        <f t="shared" si="15"/>
        <v/>
      </c>
    </row>
    <row r="260" spans="6:6" x14ac:dyDescent="0.2">
      <c r="F260" s="2" t="str">
        <f t="shared" si="15"/>
        <v/>
      </c>
    </row>
    <row r="261" spans="6:6" x14ac:dyDescent="0.2">
      <c r="F261" s="2" t="str">
        <f t="shared" si="15"/>
        <v/>
      </c>
    </row>
    <row r="262" spans="6:6" x14ac:dyDescent="0.2">
      <c r="F262" s="2" t="str">
        <f t="shared" si="15"/>
        <v/>
      </c>
    </row>
    <row r="263" spans="6:6" x14ac:dyDescent="0.2">
      <c r="F263" s="2" t="str">
        <f t="shared" si="15"/>
        <v/>
      </c>
    </row>
    <row r="264" spans="6:6" x14ac:dyDescent="0.2">
      <c r="F264" s="2" t="str">
        <f t="shared" si="15"/>
        <v/>
      </c>
    </row>
    <row r="265" spans="6:6" x14ac:dyDescent="0.2">
      <c r="F265" s="2" t="str">
        <f t="shared" si="15"/>
        <v/>
      </c>
    </row>
    <row r="266" spans="6:6" x14ac:dyDescent="0.2">
      <c r="F266" s="2" t="str">
        <f t="shared" ref="F266:F329" si="16">IF(A266="","",C266*$C$6)</f>
        <v/>
      </c>
    </row>
    <row r="267" spans="6:6" x14ac:dyDescent="0.2">
      <c r="F267" s="2" t="str">
        <f t="shared" si="16"/>
        <v/>
      </c>
    </row>
    <row r="268" spans="6:6" x14ac:dyDescent="0.2">
      <c r="F268" s="2" t="str">
        <f t="shared" si="16"/>
        <v/>
      </c>
    </row>
    <row r="269" spans="6:6" x14ac:dyDescent="0.2">
      <c r="F269" s="2" t="str">
        <f t="shared" si="16"/>
        <v/>
      </c>
    </row>
    <row r="270" spans="6:6" x14ac:dyDescent="0.2">
      <c r="F270" s="2" t="str">
        <f t="shared" si="16"/>
        <v/>
      </c>
    </row>
    <row r="271" spans="6:6" x14ac:dyDescent="0.2">
      <c r="F271" s="2" t="str">
        <f t="shared" si="16"/>
        <v/>
      </c>
    </row>
    <row r="272" spans="6:6" x14ac:dyDescent="0.2">
      <c r="F272" s="2" t="str">
        <f t="shared" si="16"/>
        <v/>
      </c>
    </row>
    <row r="273" spans="6:6" x14ac:dyDescent="0.2">
      <c r="F273" s="2" t="str">
        <f t="shared" si="16"/>
        <v/>
      </c>
    </row>
    <row r="274" spans="6:6" x14ac:dyDescent="0.2">
      <c r="F274" s="2" t="str">
        <f t="shared" si="16"/>
        <v/>
      </c>
    </row>
    <row r="275" spans="6:6" x14ac:dyDescent="0.2">
      <c r="F275" s="2" t="str">
        <f t="shared" si="16"/>
        <v/>
      </c>
    </row>
    <row r="276" spans="6:6" x14ac:dyDescent="0.2">
      <c r="F276" s="2" t="str">
        <f t="shared" si="16"/>
        <v/>
      </c>
    </row>
    <row r="277" spans="6:6" x14ac:dyDescent="0.2">
      <c r="F277" s="2" t="str">
        <f t="shared" si="16"/>
        <v/>
      </c>
    </row>
    <row r="278" spans="6:6" x14ac:dyDescent="0.2">
      <c r="F278" s="2" t="str">
        <f t="shared" si="16"/>
        <v/>
      </c>
    </row>
    <row r="279" spans="6:6" x14ac:dyDescent="0.2">
      <c r="F279" s="2" t="str">
        <f t="shared" si="16"/>
        <v/>
      </c>
    </row>
    <row r="280" spans="6:6" x14ac:dyDescent="0.2">
      <c r="F280" s="2" t="str">
        <f t="shared" si="16"/>
        <v/>
      </c>
    </row>
    <row r="281" spans="6:6" x14ac:dyDescent="0.2">
      <c r="F281" s="2" t="str">
        <f t="shared" si="16"/>
        <v/>
      </c>
    </row>
    <row r="282" spans="6:6" x14ac:dyDescent="0.2">
      <c r="F282" s="2" t="str">
        <f t="shared" si="16"/>
        <v/>
      </c>
    </row>
    <row r="283" spans="6:6" x14ac:dyDescent="0.2">
      <c r="F283" s="2" t="str">
        <f t="shared" si="16"/>
        <v/>
      </c>
    </row>
    <row r="284" spans="6:6" x14ac:dyDescent="0.2">
      <c r="F284" s="2" t="str">
        <f t="shared" si="16"/>
        <v/>
      </c>
    </row>
    <row r="285" spans="6:6" x14ac:dyDescent="0.2">
      <c r="F285" s="2" t="str">
        <f t="shared" si="16"/>
        <v/>
      </c>
    </row>
    <row r="286" spans="6:6" x14ac:dyDescent="0.2">
      <c r="F286" s="2" t="str">
        <f t="shared" si="16"/>
        <v/>
      </c>
    </row>
    <row r="287" spans="6:6" x14ac:dyDescent="0.2">
      <c r="F287" s="2" t="str">
        <f t="shared" si="16"/>
        <v/>
      </c>
    </row>
    <row r="288" spans="6:6" x14ac:dyDescent="0.2">
      <c r="F288" s="2" t="str">
        <f t="shared" si="16"/>
        <v/>
      </c>
    </row>
    <row r="289" spans="6:6" x14ac:dyDescent="0.2">
      <c r="F289" s="2" t="str">
        <f t="shared" si="16"/>
        <v/>
      </c>
    </row>
    <row r="290" spans="6:6" x14ac:dyDescent="0.2">
      <c r="F290" s="2" t="str">
        <f t="shared" si="16"/>
        <v/>
      </c>
    </row>
    <row r="291" spans="6:6" x14ac:dyDescent="0.2">
      <c r="F291" s="2" t="str">
        <f t="shared" si="16"/>
        <v/>
      </c>
    </row>
    <row r="292" spans="6:6" x14ac:dyDescent="0.2">
      <c r="F292" s="2" t="str">
        <f t="shared" si="16"/>
        <v/>
      </c>
    </row>
    <row r="293" spans="6:6" x14ac:dyDescent="0.2">
      <c r="F293" s="2" t="str">
        <f t="shared" si="16"/>
        <v/>
      </c>
    </row>
    <row r="294" spans="6:6" x14ac:dyDescent="0.2">
      <c r="F294" s="2" t="str">
        <f t="shared" si="16"/>
        <v/>
      </c>
    </row>
    <row r="295" spans="6:6" x14ac:dyDescent="0.2">
      <c r="F295" s="2" t="str">
        <f t="shared" si="16"/>
        <v/>
      </c>
    </row>
    <row r="296" spans="6:6" x14ac:dyDescent="0.2">
      <c r="F296" s="2" t="str">
        <f t="shared" si="16"/>
        <v/>
      </c>
    </row>
    <row r="297" spans="6:6" x14ac:dyDescent="0.2">
      <c r="F297" s="2" t="str">
        <f t="shared" si="16"/>
        <v/>
      </c>
    </row>
    <row r="298" spans="6:6" x14ac:dyDescent="0.2">
      <c r="F298" s="2" t="str">
        <f t="shared" si="16"/>
        <v/>
      </c>
    </row>
    <row r="299" spans="6:6" x14ac:dyDescent="0.2">
      <c r="F299" s="2" t="str">
        <f t="shared" si="16"/>
        <v/>
      </c>
    </row>
    <row r="300" spans="6:6" x14ac:dyDescent="0.2">
      <c r="F300" s="2" t="str">
        <f t="shared" si="16"/>
        <v/>
      </c>
    </row>
    <row r="301" spans="6:6" x14ac:dyDescent="0.2">
      <c r="F301" s="2" t="str">
        <f t="shared" si="16"/>
        <v/>
      </c>
    </row>
    <row r="302" spans="6:6" x14ac:dyDescent="0.2">
      <c r="F302" s="2" t="str">
        <f t="shared" si="16"/>
        <v/>
      </c>
    </row>
    <row r="303" spans="6:6" x14ac:dyDescent="0.2">
      <c r="F303" s="2" t="str">
        <f t="shared" si="16"/>
        <v/>
      </c>
    </row>
    <row r="304" spans="6:6" x14ac:dyDescent="0.2">
      <c r="F304" s="2" t="str">
        <f t="shared" si="16"/>
        <v/>
      </c>
    </row>
    <row r="305" spans="6:6" x14ac:dyDescent="0.2">
      <c r="F305" s="2" t="str">
        <f t="shared" si="16"/>
        <v/>
      </c>
    </row>
    <row r="306" spans="6:6" x14ac:dyDescent="0.2">
      <c r="F306" s="2" t="str">
        <f t="shared" si="16"/>
        <v/>
      </c>
    </row>
    <row r="307" spans="6:6" x14ac:dyDescent="0.2">
      <c r="F307" s="2" t="str">
        <f t="shared" si="16"/>
        <v/>
      </c>
    </row>
    <row r="308" spans="6:6" x14ac:dyDescent="0.2">
      <c r="F308" s="2" t="str">
        <f t="shared" si="16"/>
        <v/>
      </c>
    </row>
    <row r="309" spans="6:6" x14ac:dyDescent="0.2">
      <c r="F309" s="2" t="str">
        <f t="shared" si="16"/>
        <v/>
      </c>
    </row>
    <row r="310" spans="6:6" x14ac:dyDescent="0.2">
      <c r="F310" s="2" t="str">
        <f t="shared" si="16"/>
        <v/>
      </c>
    </row>
    <row r="311" spans="6:6" x14ac:dyDescent="0.2">
      <c r="F311" s="2" t="str">
        <f t="shared" si="16"/>
        <v/>
      </c>
    </row>
    <row r="312" spans="6:6" x14ac:dyDescent="0.2">
      <c r="F312" s="2" t="str">
        <f t="shared" si="16"/>
        <v/>
      </c>
    </row>
    <row r="313" spans="6:6" x14ac:dyDescent="0.2">
      <c r="F313" s="2" t="str">
        <f t="shared" si="16"/>
        <v/>
      </c>
    </row>
    <row r="314" spans="6:6" x14ac:dyDescent="0.2">
      <c r="F314" s="2" t="str">
        <f t="shared" si="16"/>
        <v/>
      </c>
    </row>
    <row r="315" spans="6:6" x14ac:dyDescent="0.2">
      <c r="F315" s="2" t="str">
        <f t="shared" si="16"/>
        <v/>
      </c>
    </row>
    <row r="316" spans="6:6" x14ac:dyDescent="0.2">
      <c r="F316" s="2" t="str">
        <f t="shared" si="16"/>
        <v/>
      </c>
    </row>
    <row r="317" spans="6:6" x14ac:dyDescent="0.2">
      <c r="F317" s="2" t="str">
        <f t="shared" si="16"/>
        <v/>
      </c>
    </row>
    <row r="318" spans="6:6" x14ac:dyDescent="0.2">
      <c r="F318" s="2" t="str">
        <f t="shared" si="16"/>
        <v/>
      </c>
    </row>
    <row r="319" spans="6:6" x14ac:dyDescent="0.2">
      <c r="F319" s="2" t="str">
        <f t="shared" si="16"/>
        <v/>
      </c>
    </row>
    <row r="320" spans="6:6" x14ac:dyDescent="0.2">
      <c r="F320" s="2" t="str">
        <f t="shared" si="16"/>
        <v/>
      </c>
    </row>
    <row r="321" spans="6:6" x14ac:dyDescent="0.2">
      <c r="F321" s="2" t="str">
        <f t="shared" si="16"/>
        <v/>
      </c>
    </row>
    <row r="322" spans="6:6" x14ac:dyDescent="0.2">
      <c r="F322" s="2" t="str">
        <f t="shared" si="16"/>
        <v/>
      </c>
    </row>
    <row r="323" spans="6:6" x14ac:dyDescent="0.2">
      <c r="F323" s="2" t="str">
        <f t="shared" si="16"/>
        <v/>
      </c>
    </row>
    <row r="324" spans="6:6" x14ac:dyDescent="0.2">
      <c r="F324" s="2" t="str">
        <f t="shared" si="16"/>
        <v/>
      </c>
    </row>
    <row r="325" spans="6:6" x14ac:dyDescent="0.2">
      <c r="F325" s="2" t="str">
        <f t="shared" si="16"/>
        <v/>
      </c>
    </row>
    <row r="326" spans="6:6" x14ac:dyDescent="0.2">
      <c r="F326" s="2" t="str">
        <f t="shared" si="16"/>
        <v/>
      </c>
    </row>
    <row r="327" spans="6:6" x14ac:dyDescent="0.2">
      <c r="F327" s="2" t="str">
        <f t="shared" si="16"/>
        <v/>
      </c>
    </row>
    <row r="328" spans="6:6" x14ac:dyDescent="0.2">
      <c r="F328" s="2" t="str">
        <f t="shared" si="16"/>
        <v/>
      </c>
    </row>
    <row r="329" spans="6:6" x14ac:dyDescent="0.2">
      <c r="F329" s="2" t="str">
        <f t="shared" si="16"/>
        <v/>
      </c>
    </row>
    <row r="330" spans="6:6" x14ac:dyDescent="0.2">
      <c r="F330" s="2" t="str">
        <f t="shared" ref="F330:F393" si="17">IF(A330="","",C330*$C$6)</f>
        <v/>
      </c>
    </row>
    <row r="331" spans="6:6" x14ac:dyDescent="0.2">
      <c r="F331" s="2" t="str">
        <f t="shared" si="17"/>
        <v/>
      </c>
    </row>
    <row r="332" spans="6:6" x14ac:dyDescent="0.2">
      <c r="F332" s="2" t="str">
        <f t="shared" si="17"/>
        <v/>
      </c>
    </row>
    <row r="333" spans="6:6" x14ac:dyDescent="0.2">
      <c r="F333" s="2" t="str">
        <f t="shared" si="17"/>
        <v/>
      </c>
    </row>
    <row r="334" spans="6:6" x14ac:dyDescent="0.2">
      <c r="F334" s="2" t="str">
        <f t="shared" si="17"/>
        <v/>
      </c>
    </row>
    <row r="335" spans="6:6" x14ac:dyDescent="0.2">
      <c r="F335" s="2" t="str">
        <f t="shared" si="17"/>
        <v/>
      </c>
    </row>
    <row r="336" spans="6:6" x14ac:dyDescent="0.2">
      <c r="F336" s="2" t="str">
        <f t="shared" si="17"/>
        <v/>
      </c>
    </row>
    <row r="337" spans="6:6" x14ac:dyDescent="0.2">
      <c r="F337" s="2" t="str">
        <f t="shared" si="17"/>
        <v/>
      </c>
    </row>
    <row r="338" spans="6:6" x14ac:dyDescent="0.2">
      <c r="F338" s="2" t="str">
        <f t="shared" si="17"/>
        <v/>
      </c>
    </row>
    <row r="339" spans="6:6" x14ac:dyDescent="0.2">
      <c r="F339" s="2" t="str">
        <f t="shared" si="17"/>
        <v/>
      </c>
    </row>
    <row r="340" spans="6:6" x14ac:dyDescent="0.2">
      <c r="F340" s="2" t="str">
        <f t="shared" si="17"/>
        <v/>
      </c>
    </row>
    <row r="341" spans="6:6" x14ac:dyDescent="0.2">
      <c r="F341" s="2" t="str">
        <f t="shared" si="17"/>
        <v/>
      </c>
    </row>
    <row r="342" spans="6:6" x14ac:dyDescent="0.2">
      <c r="F342" s="2" t="str">
        <f t="shared" si="17"/>
        <v/>
      </c>
    </row>
    <row r="343" spans="6:6" x14ac:dyDescent="0.2">
      <c r="F343" s="2" t="str">
        <f t="shared" si="17"/>
        <v/>
      </c>
    </row>
    <row r="344" spans="6:6" x14ac:dyDescent="0.2">
      <c r="F344" s="2" t="str">
        <f t="shared" si="17"/>
        <v/>
      </c>
    </row>
    <row r="345" spans="6:6" x14ac:dyDescent="0.2">
      <c r="F345" s="2" t="str">
        <f t="shared" si="17"/>
        <v/>
      </c>
    </row>
    <row r="346" spans="6:6" x14ac:dyDescent="0.2">
      <c r="F346" s="2" t="str">
        <f t="shared" si="17"/>
        <v/>
      </c>
    </row>
    <row r="347" spans="6:6" x14ac:dyDescent="0.2">
      <c r="F347" s="2" t="str">
        <f t="shared" si="17"/>
        <v/>
      </c>
    </row>
    <row r="348" spans="6:6" x14ac:dyDescent="0.2">
      <c r="F348" s="2" t="str">
        <f t="shared" si="17"/>
        <v/>
      </c>
    </row>
    <row r="349" spans="6:6" x14ac:dyDescent="0.2">
      <c r="F349" s="2" t="str">
        <f t="shared" si="17"/>
        <v/>
      </c>
    </row>
    <row r="350" spans="6:6" x14ac:dyDescent="0.2">
      <c r="F350" s="2" t="str">
        <f t="shared" si="17"/>
        <v/>
      </c>
    </row>
    <row r="351" spans="6:6" x14ac:dyDescent="0.2">
      <c r="F351" s="2" t="str">
        <f t="shared" si="17"/>
        <v/>
      </c>
    </row>
    <row r="352" spans="6:6" x14ac:dyDescent="0.2">
      <c r="F352" s="2" t="str">
        <f t="shared" si="17"/>
        <v/>
      </c>
    </row>
    <row r="353" spans="6:6" x14ac:dyDescent="0.2">
      <c r="F353" s="2" t="str">
        <f t="shared" si="17"/>
        <v/>
      </c>
    </row>
    <row r="354" spans="6:6" x14ac:dyDescent="0.2">
      <c r="F354" s="2" t="str">
        <f t="shared" si="17"/>
        <v/>
      </c>
    </row>
    <row r="355" spans="6:6" x14ac:dyDescent="0.2">
      <c r="F355" s="2" t="str">
        <f t="shared" si="17"/>
        <v/>
      </c>
    </row>
    <row r="356" spans="6:6" x14ac:dyDescent="0.2">
      <c r="F356" s="2" t="str">
        <f t="shared" si="17"/>
        <v/>
      </c>
    </row>
    <row r="357" spans="6:6" x14ac:dyDescent="0.2">
      <c r="F357" s="2" t="str">
        <f t="shared" si="17"/>
        <v/>
      </c>
    </row>
    <row r="358" spans="6:6" x14ac:dyDescent="0.2">
      <c r="F358" s="2" t="str">
        <f t="shared" si="17"/>
        <v/>
      </c>
    </row>
    <row r="359" spans="6:6" x14ac:dyDescent="0.2">
      <c r="F359" s="2" t="str">
        <f t="shared" si="17"/>
        <v/>
      </c>
    </row>
    <row r="360" spans="6:6" x14ac:dyDescent="0.2">
      <c r="F360" s="2" t="str">
        <f t="shared" si="17"/>
        <v/>
      </c>
    </row>
    <row r="361" spans="6:6" x14ac:dyDescent="0.2">
      <c r="F361" s="2" t="str">
        <f t="shared" si="17"/>
        <v/>
      </c>
    </row>
    <row r="362" spans="6:6" x14ac:dyDescent="0.2">
      <c r="F362" s="2" t="str">
        <f t="shared" si="17"/>
        <v/>
      </c>
    </row>
    <row r="363" spans="6:6" x14ac:dyDescent="0.2">
      <c r="F363" s="2" t="str">
        <f t="shared" si="17"/>
        <v/>
      </c>
    </row>
    <row r="364" spans="6:6" x14ac:dyDescent="0.2">
      <c r="F364" s="2" t="str">
        <f t="shared" si="17"/>
        <v/>
      </c>
    </row>
    <row r="365" spans="6:6" x14ac:dyDescent="0.2">
      <c r="F365" s="2" t="str">
        <f t="shared" si="17"/>
        <v/>
      </c>
    </row>
    <row r="366" spans="6:6" x14ac:dyDescent="0.2">
      <c r="F366" s="2" t="str">
        <f t="shared" si="17"/>
        <v/>
      </c>
    </row>
    <row r="367" spans="6:6" x14ac:dyDescent="0.2">
      <c r="F367" s="2" t="str">
        <f t="shared" si="17"/>
        <v/>
      </c>
    </row>
    <row r="368" spans="6:6" x14ac:dyDescent="0.2">
      <c r="F368" s="2" t="str">
        <f t="shared" si="17"/>
        <v/>
      </c>
    </row>
    <row r="369" spans="6:6" x14ac:dyDescent="0.2">
      <c r="F369" s="2" t="str">
        <f t="shared" si="17"/>
        <v/>
      </c>
    </row>
    <row r="370" spans="6:6" x14ac:dyDescent="0.2">
      <c r="F370" s="2" t="str">
        <f t="shared" si="17"/>
        <v/>
      </c>
    </row>
    <row r="371" spans="6:6" x14ac:dyDescent="0.2">
      <c r="F371" s="2" t="str">
        <f t="shared" si="17"/>
        <v/>
      </c>
    </row>
    <row r="372" spans="6:6" x14ac:dyDescent="0.2">
      <c r="F372" s="2" t="str">
        <f t="shared" si="17"/>
        <v/>
      </c>
    </row>
    <row r="373" spans="6:6" x14ac:dyDescent="0.2">
      <c r="F373" s="2" t="str">
        <f t="shared" si="17"/>
        <v/>
      </c>
    </row>
    <row r="374" spans="6:6" x14ac:dyDescent="0.2">
      <c r="F374" s="2" t="str">
        <f t="shared" si="17"/>
        <v/>
      </c>
    </row>
    <row r="375" spans="6:6" x14ac:dyDescent="0.2">
      <c r="F375" s="2" t="str">
        <f t="shared" si="17"/>
        <v/>
      </c>
    </row>
    <row r="376" spans="6:6" x14ac:dyDescent="0.2">
      <c r="F376" s="2" t="str">
        <f t="shared" si="17"/>
        <v/>
      </c>
    </row>
    <row r="377" spans="6:6" x14ac:dyDescent="0.2">
      <c r="F377" s="2" t="str">
        <f t="shared" si="17"/>
        <v/>
      </c>
    </row>
    <row r="378" spans="6:6" x14ac:dyDescent="0.2">
      <c r="F378" s="2" t="str">
        <f t="shared" si="17"/>
        <v/>
      </c>
    </row>
    <row r="379" spans="6:6" x14ac:dyDescent="0.2">
      <c r="F379" s="2" t="str">
        <f t="shared" si="17"/>
        <v/>
      </c>
    </row>
    <row r="380" spans="6:6" x14ac:dyDescent="0.2">
      <c r="F380" s="2" t="str">
        <f t="shared" si="17"/>
        <v/>
      </c>
    </row>
    <row r="381" spans="6:6" x14ac:dyDescent="0.2">
      <c r="F381" s="2" t="str">
        <f t="shared" si="17"/>
        <v/>
      </c>
    </row>
    <row r="382" spans="6:6" x14ac:dyDescent="0.2">
      <c r="F382" s="2" t="str">
        <f t="shared" si="17"/>
        <v/>
      </c>
    </row>
    <row r="383" spans="6:6" x14ac:dyDescent="0.2">
      <c r="F383" s="2" t="str">
        <f t="shared" si="17"/>
        <v/>
      </c>
    </row>
    <row r="384" spans="6:6" x14ac:dyDescent="0.2">
      <c r="F384" s="2" t="str">
        <f t="shared" si="17"/>
        <v/>
      </c>
    </row>
    <row r="385" spans="6:6" x14ac:dyDescent="0.2">
      <c r="F385" s="2" t="str">
        <f t="shared" si="17"/>
        <v/>
      </c>
    </row>
    <row r="386" spans="6:6" x14ac:dyDescent="0.2">
      <c r="F386" s="2" t="str">
        <f t="shared" si="17"/>
        <v/>
      </c>
    </row>
    <row r="387" spans="6:6" x14ac:dyDescent="0.2">
      <c r="F387" s="2" t="str">
        <f t="shared" si="17"/>
        <v/>
      </c>
    </row>
    <row r="388" spans="6:6" x14ac:dyDescent="0.2">
      <c r="F388" s="2" t="str">
        <f t="shared" si="17"/>
        <v/>
      </c>
    </row>
    <row r="389" spans="6:6" x14ac:dyDescent="0.2">
      <c r="F389" s="2" t="str">
        <f t="shared" si="17"/>
        <v/>
      </c>
    </row>
    <row r="390" spans="6:6" x14ac:dyDescent="0.2">
      <c r="F390" s="2" t="str">
        <f t="shared" si="17"/>
        <v/>
      </c>
    </row>
    <row r="391" spans="6:6" x14ac:dyDescent="0.2">
      <c r="F391" s="2" t="str">
        <f t="shared" si="17"/>
        <v/>
      </c>
    </row>
    <row r="392" spans="6:6" x14ac:dyDescent="0.2">
      <c r="F392" s="2" t="str">
        <f t="shared" si="17"/>
        <v/>
      </c>
    </row>
    <row r="393" spans="6:6" x14ac:dyDescent="0.2">
      <c r="F393" s="2" t="str">
        <f t="shared" si="17"/>
        <v/>
      </c>
    </row>
    <row r="394" spans="6:6" x14ac:dyDescent="0.2">
      <c r="F394" s="2" t="str">
        <f t="shared" ref="F394:F457" si="18">IF(A394="","",C394*$C$6)</f>
        <v/>
      </c>
    </row>
    <row r="395" spans="6:6" x14ac:dyDescent="0.2">
      <c r="F395" s="2" t="str">
        <f t="shared" si="18"/>
        <v/>
      </c>
    </row>
    <row r="396" spans="6:6" x14ac:dyDescent="0.2">
      <c r="F396" s="2" t="str">
        <f t="shared" si="18"/>
        <v/>
      </c>
    </row>
    <row r="397" spans="6:6" x14ac:dyDescent="0.2">
      <c r="F397" s="2" t="str">
        <f t="shared" si="18"/>
        <v/>
      </c>
    </row>
    <row r="398" spans="6:6" x14ac:dyDescent="0.2">
      <c r="F398" s="2" t="str">
        <f t="shared" si="18"/>
        <v/>
      </c>
    </row>
    <row r="399" spans="6:6" x14ac:dyDescent="0.2">
      <c r="F399" s="2" t="str">
        <f t="shared" si="18"/>
        <v/>
      </c>
    </row>
    <row r="400" spans="6:6" x14ac:dyDescent="0.2">
      <c r="F400" s="2" t="str">
        <f t="shared" si="18"/>
        <v/>
      </c>
    </row>
    <row r="401" spans="6:6" x14ac:dyDescent="0.2">
      <c r="F401" s="2" t="str">
        <f t="shared" si="18"/>
        <v/>
      </c>
    </row>
    <row r="402" spans="6:6" x14ac:dyDescent="0.2">
      <c r="F402" s="2" t="str">
        <f t="shared" si="18"/>
        <v/>
      </c>
    </row>
    <row r="403" spans="6:6" x14ac:dyDescent="0.2">
      <c r="F403" s="2" t="str">
        <f t="shared" si="18"/>
        <v/>
      </c>
    </row>
    <row r="404" spans="6:6" x14ac:dyDescent="0.2">
      <c r="F404" s="2" t="str">
        <f t="shared" si="18"/>
        <v/>
      </c>
    </row>
    <row r="405" spans="6:6" x14ac:dyDescent="0.2">
      <c r="F405" s="2" t="str">
        <f t="shared" si="18"/>
        <v/>
      </c>
    </row>
    <row r="406" spans="6:6" x14ac:dyDescent="0.2">
      <c r="F406" s="2" t="str">
        <f t="shared" si="18"/>
        <v/>
      </c>
    </row>
    <row r="407" spans="6:6" x14ac:dyDescent="0.2">
      <c r="F407" s="2" t="str">
        <f t="shared" si="18"/>
        <v/>
      </c>
    </row>
    <row r="408" spans="6:6" x14ac:dyDescent="0.2">
      <c r="F408" s="2" t="str">
        <f t="shared" si="18"/>
        <v/>
      </c>
    </row>
    <row r="409" spans="6:6" x14ac:dyDescent="0.2">
      <c r="F409" s="2" t="str">
        <f t="shared" si="18"/>
        <v/>
      </c>
    </row>
    <row r="410" spans="6:6" x14ac:dyDescent="0.2">
      <c r="F410" s="2" t="str">
        <f t="shared" si="18"/>
        <v/>
      </c>
    </row>
    <row r="411" spans="6:6" x14ac:dyDescent="0.2">
      <c r="F411" s="2" t="str">
        <f t="shared" si="18"/>
        <v/>
      </c>
    </row>
    <row r="412" spans="6:6" x14ac:dyDescent="0.2">
      <c r="F412" s="2" t="str">
        <f t="shared" si="18"/>
        <v/>
      </c>
    </row>
    <row r="413" spans="6:6" x14ac:dyDescent="0.2">
      <c r="F413" s="2" t="str">
        <f t="shared" si="18"/>
        <v/>
      </c>
    </row>
    <row r="414" spans="6:6" x14ac:dyDescent="0.2">
      <c r="F414" s="2" t="str">
        <f t="shared" si="18"/>
        <v/>
      </c>
    </row>
    <row r="415" spans="6:6" x14ac:dyDescent="0.2">
      <c r="F415" s="2" t="str">
        <f t="shared" si="18"/>
        <v/>
      </c>
    </row>
    <row r="416" spans="6:6" x14ac:dyDescent="0.2">
      <c r="F416" s="2" t="str">
        <f t="shared" si="18"/>
        <v/>
      </c>
    </row>
    <row r="417" spans="6:6" x14ac:dyDescent="0.2">
      <c r="F417" s="2" t="str">
        <f t="shared" si="18"/>
        <v/>
      </c>
    </row>
    <row r="418" spans="6:6" x14ac:dyDescent="0.2">
      <c r="F418" s="2" t="str">
        <f t="shared" si="18"/>
        <v/>
      </c>
    </row>
    <row r="419" spans="6:6" x14ac:dyDescent="0.2">
      <c r="F419" s="2" t="str">
        <f t="shared" si="18"/>
        <v/>
      </c>
    </row>
    <row r="420" spans="6:6" x14ac:dyDescent="0.2">
      <c r="F420" s="2" t="str">
        <f t="shared" si="18"/>
        <v/>
      </c>
    </row>
    <row r="421" spans="6:6" x14ac:dyDescent="0.2">
      <c r="F421" s="2" t="str">
        <f t="shared" si="18"/>
        <v/>
      </c>
    </row>
    <row r="422" spans="6:6" x14ac:dyDescent="0.2">
      <c r="F422" s="2" t="str">
        <f t="shared" si="18"/>
        <v/>
      </c>
    </row>
    <row r="423" spans="6:6" x14ac:dyDescent="0.2">
      <c r="F423" s="2" t="str">
        <f t="shared" si="18"/>
        <v/>
      </c>
    </row>
    <row r="424" spans="6:6" x14ac:dyDescent="0.2">
      <c r="F424" s="2" t="str">
        <f t="shared" si="18"/>
        <v/>
      </c>
    </row>
    <row r="425" spans="6:6" x14ac:dyDescent="0.2">
      <c r="F425" s="2" t="str">
        <f t="shared" si="18"/>
        <v/>
      </c>
    </row>
    <row r="426" spans="6:6" x14ac:dyDescent="0.2">
      <c r="F426" s="2" t="str">
        <f t="shared" si="18"/>
        <v/>
      </c>
    </row>
    <row r="427" spans="6:6" x14ac:dyDescent="0.2">
      <c r="F427" s="2" t="str">
        <f t="shared" si="18"/>
        <v/>
      </c>
    </row>
    <row r="428" spans="6:6" x14ac:dyDescent="0.2">
      <c r="F428" s="2" t="str">
        <f t="shared" si="18"/>
        <v/>
      </c>
    </row>
    <row r="429" spans="6:6" x14ac:dyDescent="0.2">
      <c r="F429" s="2" t="str">
        <f t="shared" si="18"/>
        <v/>
      </c>
    </row>
    <row r="430" spans="6:6" x14ac:dyDescent="0.2">
      <c r="F430" s="2" t="str">
        <f t="shared" si="18"/>
        <v/>
      </c>
    </row>
    <row r="431" spans="6:6" x14ac:dyDescent="0.2">
      <c r="F431" s="2" t="str">
        <f t="shared" si="18"/>
        <v/>
      </c>
    </row>
    <row r="432" spans="6:6" x14ac:dyDescent="0.2">
      <c r="F432" s="2" t="str">
        <f t="shared" si="18"/>
        <v/>
      </c>
    </row>
    <row r="433" spans="6:6" x14ac:dyDescent="0.2">
      <c r="F433" s="2" t="str">
        <f t="shared" si="18"/>
        <v/>
      </c>
    </row>
    <row r="434" spans="6:6" x14ac:dyDescent="0.2">
      <c r="F434" s="2" t="str">
        <f t="shared" si="18"/>
        <v/>
      </c>
    </row>
    <row r="435" spans="6:6" x14ac:dyDescent="0.2">
      <c r="F435" s="2" t="str">
        <f t="shared" si="18"/>
        <v/>
      </c>
    </row>
    <row r="436" spans="6:6" x14ac:dyDescent="0.2">
      <c r="F436" s="2" t="str">
        <f t="shared" si="18"/>
        <v/>
      </c>
    </row>
    <row r="437" spans="6:6" x14ac:dyDescent="0.2">
      <c r="F437" s="2" t="str">
        <f t="shared" si="18"/>
        <v/>
      </c>
    </row>
    <row r="438" spans="6:6" x14ac:dyDescent="0.2">
      <c r="F438" s="2" t="str">
        <f t="shared" si="18"/>
        <v/>
      </c>
    </row>
    <row r="439" spans="6:6" x14ac:dyDescent="0.2">
      <c r="F439" s="2" t="str">
        <f t="shared" si="18"/>
        <v/>
      </c>
    </row>
    <row r="440" spans="6:6" x14ac:dyDescent="0.2">
      <c r="F440" s="2" t="str">
        <f t="shared" si="18"/>
        <v/>
      </c>
    </row>
    <row r="441" spans="6:6" x14ac:dyDescent="0.2">
      <c r="F441" s="2" t="str">
        <f t="shared" si="18"/>
        <v/>
      </c>
    </row>
    <row r="442" spans="6:6" x14ac:dyDescent="0.2">
      <c r="F442" s="2" t="str">
        <f t="shared" si="18"/>
        <v/>
      </c>
    </row>
    <row r="443" spans="6:6" x14ac:dyDescent="0.2">
      <c r="F443" s="2" t="str">
        <f t="shared" si="18"/>
        <v/>
      </c>
    </row>
    <row r="444" spans="6:6" x14ac:dyDescent="0.2">
      <c r="F444" s="2" t="str">
        <f t="shared" si="18"/>
        <v/>
      </c>
    </row>
    <row r="445" spans="6:6" x14ac:dyDescent="0.2">
      <c r="F445" s="2" t="str">
        <f t="shared" si="18"/>
        <v/>
      </c>
    </row>
    <row r="446" spans="6:6" x14ac:dyDescent="0.2">
      <c r="F446" s="2" t="str">
        <f t="shared" si="18"/>
        <v/>
      </c>
    </row>
    <row r="447" spans="6:6" x14ac:dyDescent="0.2">
      <c r="F447" s="2" t="str">
        <f t="shared" si="18"/>
        <v/>
      </c>
    </row>
    <row r="448" spans="6:6" x14ac:dyDescent="0.2">
      <c r="F448" s="2" t="str">
        <f t="shared" si="18"/>
        <v/>
      </c>
    </row>
    <row r="449" spans="6:6" x14ac:dyDescent="0.2">
      <c r="F449" s="2" t="str">
        <f t="shared" si="18"/>
        <v/>
      </c>
    </row>
    <row r="450" spans="6:6" x14ac:dyDescent="0.2">
      <c r="F450" s="2" t="str">
        <f t="shared" si="18"/>
        <v/>
      </c>
    </row>
    <row r="451" spans="6:6" x14ac:dyDescent="0.2">
      <c r="F451" s="2" t="str">
        <f t="shared" si="18"/>
        <v/>
      </c>
    </row>
    <row r="452" spans="6:6" x14ac:dyDescent="0.2">
      <c r="F452" s="2" t="str">
        <f t="shared" si="18"/>
        <v/>
      </c>
    </row>
    <row r="453" spans="6:6" x14ac:dyDescent="0.2">
      <c r="F453" s="2" t="str">
        <f t="shared" si="18"/>
        <v/>
      </c>
    </row>
    <row r="454" spans="6:6" x14ac:dyDescent="0.2">
      <c r="F454" s="2" t="str">
        <f t="shared" si="18"/>
        <v/>
      </c>
    </row>
    <row r="455" spans="6:6" x14ac:dyDescent="0.2">
      <c r="F455" s="2" t="str">
        <f t="shared" si="18"/>
        <v/>
      </c>
    </row>
    <row r="456" spans="6:6" x14ac:dyDescent="0.2">
      <c r="F456" s="2" t="str">
        <f t="shared" si="18"/>
        <v/>
      </c>
    </row>
    <row r="457" spans="6:6" x14ac:dyDescent="0.2">
      <c r="F457" s="2" t="str">
        <f t="shared" si="18"/>
        <v/>
      </c>
    </row>
    <row r="458" spans="6:6" x14ac:dyDescent="0.2">
      <c r="F458" s="2" t="str">
        <f t="shared" ref="F458:F521" si="19">IF(A458="","",C458*$C$6)</f>
        <v/>
      </c>
    </row>
    <row r="459" spans="6:6" x14ac:dyDescent="0.2">
      <c r="F459" s="2" t="str">
        <f t="shared" si="19"/>
        <v/>
      </c>
    </row>
    <row r="460" spans="6:6" x14ac:dyDescent="0.2">
      <c r="F460" s="2" t="str">
        <f t="shared" si="19"/>
        <v/>
      </c>
    </row>
    <row r="461" spans="6:6" x14ac:dyDescent="0.2">
      <c r="F461" s="2" t="str">
        <f t="shared" si="19"/>
        <v/>
      </c>
    </row>
    <row r="462" spans="6:6" x14ac:dyDescent="0.2">
      <c r="F462" s="2" t="str">
        <f t="shared" si="19"/>
        <v/>
      </c>
    </row>
    <row r="463" spans="6:6" x14ac:dyDescent="0.2">
      <c r="F463" s="2" t="str">
        <f t="shared" si="19"/>
        <v/>
      </c>
    </row>
    <row r="464" spans="6:6" x14ac:dyDescent="0.2">
      <c r="F464" s="2" t="str">
        <f t="shared" si="19"/>
        <v/>
      </c>
    </row>
    <row r="465" spans="6:6" x14ac:dyDescent="0.2">
      <c r="F465" s="2" t="str">
        <f t="shared" si="19"/>
        <v/>
      </c>
    </row>
    <row r="466" spans="6:6" x14ac:dyDescent="0.2">
      <c r="F466" s="2" t="str">
        <f t="shared" si="19"/>
        <v/>
      </c>
    </row>
    <row r="467" spans="6:6" x14ac:dyDescent="0.2">
      <c r="F467" s="2" t="str">
        <f t="shared" si="19"/>
        <v/>
      </c>
    </row>
    <row r="468" spans="6:6" x14ac:dyDescent="0.2">
      <c r="F468" s="2" t="str">
        <f t="shared" si="19"/>
        <v/>
      </c>
    </row>
    <row r="469" spans="6:6" x14ac:dyDescent="0.2">
      <c r="F469" s="2" t="str">
        <f t="shared" si="19"/>
        <v/>
      </c>
    </row>
    <row r="470" spans="6:6" x14ac:dyDescent="0.2">
      <c r="F470" s="2" t="str">
        <f t="shared" si="19"/>
        <v/>
      </c>
    </row>
    <row r="471" spans="6:6" x14ac:dyDescent="0.2">
      <c r="F471" s="2" t="str">
        <f t="shared" si="19"/>
        <v/>
      </c>
    </row>
    <row r="472" spans="6:6" x14ac:dyDescent="0.2">
      <c r="F472" s="2" t="str">
        <f t="shared" si="19"/>
        <v/>
      </c>
    </row>
    <row r="473" spans="6:6" x14ac:dyDescent="0.2">
      <c r="F473" s="2" t="str">
        <f t="shared" si="19"/>
        <v/>
      </c>
    </row>
    <row r="474" spans="6:6" x14ac:dyDescent="0.2">
      <c r="F474" s="2" t="str">
        <f t="shared" si="19"/>
        <v/>
      </c>
    </row>
    <row r="475" spans="6:6" x14ac:dyDescent="0.2">
      <c r="F475" s="2" t="str">
        <f t="shared" si="19"/>
        <v/>
      </c>
    </row>
    <row r="476" spans="6:6" x14ac:dyDescent="0.2">
      <c r="F476" s="2" t="str">
        <f t="shared" si="19"/>
        <v/>
      </c>
    </row>
    <row r="477" spans="6:6" x14ac:dyDescent="0.2">
      <c r="F477" s="2" t="str">
        <f t="shared" si="19"/>
        <v/>
      </c>
    </row>
    <row r="478" spans="6:6" x14ac:dyDescent="0.2">
      <c r="F478" s="2" t="str">
        <f t="shared" si="19"/>
        <v/>
      </c>
    </row>
    <row r="479" spans="6:6" x14ac:dyDescent="0.2">
      <c r="F479" s="2" t="str">
        <f t="shared" si="19"/>
        <v/>
      </c>
    </row>
    <row r="480" spans="6:6" x14ac:dyDescent="0.2">
      <c r="F480" s="2" t="str">
        <f t="shared" si="19"/>
        <v/>
      </c>
    </row>
    <row r="481" spans="6:6" x14ac:dyDescent="0.2">
      <c r="F481" s="2" t="str">
        <f t="shared" si="19"/>
        <v/>
      </c>
    </row>
    <row r="482" spans="6:6" x14ac:dyDescent="0.2">
      <c r="F482" s="2" t="str">
        <f t="shared" si="19"/>
        <v/>
      </c>
    </row>
    <row r="483" spans="6:6" x14ac:dyDescent="0.2">
      <c r="F483" s="2" t="str">
        <f t="shared" si="19"/>
        <v/>
      </c>
    </row>
    <row r="484" spans="6:6" x14ac:dyDescent="0.2">
      <c r="F484" s="2" t="str">
        <f t="shared" si="19"/>
        <v/>
      </c>
    </row>
    <row r="485" spans="6:6" x14ac:dyDescent="0.2">
      <c r="F485" s="2" t="str">
        <f t="shared" si="19"/>
        <v/>
      </c>
    </row>
    <row r="486" spans="6:6" x14ac:dyDescent="0.2">
      <c r="F486" s="2" t="str">
        <f t="shared" si="19"/>
        <v/>
      </c>
    </row>
    <row r="487" spans="6:6" x14ac:dyDescent="0.2">
      <c r="F487" s="2" t="str">
        <f t="shared" si="19"/>
        <v/>
      </c>
    </row>
    <row r="488" spans="6:6" x14ac:dyDescent="0.2">
      <c r="F488" s="2" t="str">
        <f t="shared" si="19"/>
        <v/>
      </c>
    </row>
    <row r="489" spans="6:6" x14ac:dyDescent="0.2">
      <c r="F489" s="2" t="str">
        <f t="shared" si="19"/>
        <v/>
      </c>
    </row>
    <row r="490" spans="6:6" x14ac:dyDescent="0.2">
      <c r="F490" s="2" t="str">
        <f t="shared" si="19"/>
        <v/>
      </c>
    </row>
    <row r="491" spans="6:6" x14ac:dyDescent="0.2">
      <c r="F491" s="2" t="str">
        <f t="shared" si="19"/>
        <v/>
      </c>
    </row>
    <row r="492" spans="6:6" x14ac:dyDescent="0.2">
      <c r="F492" s="2" t="str">
        <f t="shared" si="19"/>
        <v/>
      </c>
    </row>
    <row r="493" spans="6:6" x14ac:dyDescent="0.2">
      <c r="F493" s="2" t="str">
        <f t="shared" si="19"/>
        <v/>
      </c>
    </row>
    <row r="494" spans="6:6" x14ac:dyDescent="0.2">
      <c r="F494" s="2" t="str">
        <f t="shared" si="19"/>
        <v/>
      </c>
    </row>
    <row r="495" spans="6:6" x14ac:dyDescent="0.2">
      <c r="F495" s="2" t="str">
        <f t="shared" si="19"/>
        <v/>
      </c>
    </row>
    <row r="496" spans="6:6" x14ac:dyDescent="0.2">
      <c r="F496" s="2" t="str">
        <f t="shared" si="19"/>
        <v/>
      </c>
    </row>
    <row r="497" spans="6:6" x14ac:dyDescent="0.2">
      <c r="F497" s="2" t="str">
        <f t="shared" si="19"/>
        <v/>
      </c>
    </row>
    <row r="498" spans="6:6" x14ac:dyDescent="0.2">
      <c r="F498" s="2" t="str">
        <f t="shared" si="19"/>
        <v/>
      </c>
    </row>
    <row r="499" spans="6:6" x14ac:dyDescent="0.2">
      <c r="F499" s="2" t="str">
        <f t="shared" si="19"/>
        <v/>
      </c>
    </row>
    <row r="500" spans="6:6" x14ac:dyDescent="0.2">
      <c r="F500" s="2" t="str">
        <f t="shared" si="19"/>
        <v/>
      </c>
    </row>
    <row r="501" spans="6:6" x14ac:dyDescent="0.2">
      <c r="F501" s="2" t="str">
        <f t="shared" si="19"/>
        <v/>
      </c>
    </row>
    <row r="502" spans="6:6" x14ac:dyDescent="0.2">
      <c r="F502" s="2" t="str">
        <f t="shared" si="19"/>
        <v/>
      </c>
    </row>
    <row r="503" spans="6:6" x14ac:dyDescent="0.2">
      <c r="F503" s="2" t="str">
        <f t="shared" si="19"/>
        <v/>
      </c>
    </row>
    <row r="504" spans="6:6" x14ac:dyDescent="0.2">
      <c r="F504" s="2" t="str">
        <f t="shared" si="19"/>
        <v/>
      </c>
    </row>
    <row r="505" spans="6:6" x14ac:dyDescent="0.2">
      <c r="F505" s="2" t="str">
        <f t="shared" si="19"/>
        <v/>
      </c>
    </row>
    <row r="506" spans="6:6" x14ac:dyDescent="0.2">
      <c r="F506" s="2" t="str">
        <f t="shared" si="19"/>
        <v/>
      </c>
    </row>
    <row r="507" spans="6:6" x14ac:dyDescent="0.2">
      <c r="F507" s="2" t="str">
        <f t="shared" si="19"/>
        <v/>
      </c>
    </row>
    <row r="508" spans="6:6" x14ac:dyDescent="0.2">
      <c r="F508" s="2" t="str">
        <f t="shared" si="19"/>
        <v/>
      </c>
    </row>
    <row r="509" spans="6:6" x14ac:dyDescent="0.2">
      <c r="F509" s="2" t="str">
        <f t="shared" si="19"/>
        <v/>
      </c>
    </row>
    <row r="510" spans="6:6" x14ac:dyDescent="0.2">
      <c r="F510" s="2" t="str">
        <f t="shared" si="19"/>
        <v/>
      </c>
    </row>
    <row r="511" spans="6:6" x14ac:dyDescent="0.2">
      <c r="F511" s="2" t="str">
        <f t="shared" si="19"/>
        <v/>
      </c>
    </row>
    <row r="512" spans="6:6" x14ac:dyDescent="0.2">
      <c r="F512" s="2" t="str">
        <f t="shared" si="19"/>
        <v/>
      </c>
    </row>
    <row r="513" spans="6:6" x14ac:dyDescent="0.2">
      <c r="F513" s="2" t="str">
        <f t="shared" si="19"/>
        <v/>
      </c>
    </row>
    <row r="514" spans="6:6" x14ac:dyDescent="0.2">
      <c r="F514" s="2" t="str">
        <f t="shared" si="19"/>
        <v/>
      </c>
    </row>
    <row r="515" spans="6:6" x14ac:dyDescent="0.2">
      <c r="F515" s="2" t="str">
        <f t="shared" si="19"/>
        <v/>
      </c>
    </row>
    <row r="516" spans="6:6" x14ac:dyDescent="0.2">
      <c r="F516" s="2" t="str">
        <f t="shared" si="19"/>
        <v/>
      </c>
    </row>
    <row r="517" spans="6:6" x14ac:dyDescent="0.2">
      <c r="F517" s="2" t="str">
        <f t="shared" si="19"/>
        <v/>
      </c>
    </row>
    <row r="518" spans="6:6" x14ac:dyDescent="0.2">
      <c r="F518" s="2" t="str">
        <f t="shared" si="19"/>
        <v/>
      </c>
    </row>
    <row r="519" spans="6:6" x14ac:dyDescent="0.2">
      <c r="F519" s="2" t="str">
        <f t="shared" si="19"/>
        <v/>
      </c>
    </row>
    <row r="520" spans="6:6" x14ac:dyDescent="0.2">
      <c r="F520" s="2" t="str">
        <f t="shared" si="19"/>
        <v/>
      </c>
    </row>
    <row r="521" spans="6:6" x14ac:dyDescent="0.2">
      <c r="F521" s="2" t="str">
        <f t="shared" si="19"/>
        <v/>
      </c>
    </row>
    <row r="522" spans="6:6" x14ac:dyDescent="0.2">
      <c r="F522" s="2" t="str">
        <f t="shared" ref="F522:F585" si="20">IF(A522="","",C522*$C$6)</f>
        <v/>
      </c>
    </row>
    <row r="523" spans="6:6" x14ac:dyDescent="0.2">
      <c r="F523" s="2" t="str">
        <f t="shared" si="20"/>
        <v/>
      </c>
    </row>
    <row r="524" spans="6:6" x14ac:dyDescent="0.2">
      <c r="F524" s="2" t="str">
        <f t="shared" si="20"/>
        <v/>
      </c>
    </row>
    <row r="525" spans="6:6" x14ac:dyDescent="0.2">
      <c r="F525" s="2" t="str">
        <f t="shared" si="20"/>
        <v/>
      </c>
    </row>
    <row r="526" spans="6:6" x14ac:dyDescent="0.2">
      <c r="F526" s="2" t="str">
        <f t="shared" si="20"/>
        <v/>
      </c>
    </row>
    <row r="527" spans="6:6" x14ac:dyDescent="0.2">
      <c r="F527" s="2" t="str">
        <f t="shared" si="20"/>
        <v/>
      </c>
    </row>
    <row r="528" spans="6:6" x14ac:dyDescent="0.2">
      <c r="F528" s="2" t="str">
        <f t="shared" si="20"/>
        <v/>
      </c>
    </row>
    <row r="529" spans="6:6" x14ac:dyDescent="0.2">
      <c r="F529" s="2" t="str">
        <f t="shared" si="20"/>
        <v/>
      </c>
    </row>
    <row r="530" spans="6:6" x14ac:dyDescent="0.2">
      <c r="F530" s="2" t="str">
        <f t="shared" si="20"/>
        <v/>
      </c>
    </row>
    <row r="531" spans="6:6" x14ac:dyDescent="0.2">
      <c r="F531" s="2" t="str">
        <f t="shared" si="20"/>
        <v/>
      </c>
    </row>
    <row r="532" spans="6:6" x14ac:dyDescent="0.2">
      <c r="F532" s="2" t="str">
        <f t="shared" si="20"/>
        <v/>
      </c>
    </row>
    <row r="533" spans="6:6" x14ac:dyDescent="0.2">
      <c r="F533" s="2" t="str">
        <f t="shared" si="20"/>
        <v/>
      </c>
    </row>
    <row r="534" spans="6:6" x14ac:dyDescent="0.2">
      <c r="F534" s="2" t="str">
        <f t="shared" si="20"/>
        <v/>
      </c>
    </row>
    <row r="535" spans="6:6" x14ac:dyDescent="0.2">
      <c r="F535" s="2" t="str">
        <f t="shared" si="20"/>
        <v/>
      </c>
    </row>
    <row r="536" spans="6:6" x14ac:dyDescent="0.2">
      <c r="F536" s="2" t="str">
        <f t="shared" si="20"/>
        <v/>
      </c>
    </row>
    <row r="537" spans="6:6" x14ac:dyDescent="0.2">
      <c r="F537" s="2" t="str">
        <f t="shared" si="20"/>
        <v/>
      </c>
    </row>
    <row r="538" spans="6:6" x14ac:dyDescent="0.2">
      <c r="F538" s="2" t="str">
        <f t="shared" si="20"/>
        <v/>
      </c>
    </row>
    <row r="539" spans="6:6" x14ac:dyDescent="0.2">
      <c r="F539" s="2" t="str">
        <f t="shared" si="20"/>
        <v/>
      </c>
    </row>
    <row r="540" spans="6:6" x14ac:dyDescent="0.2">
      <c r="F540" s="2" t="str">
        <f t="shared" si="20"/>
        <v/>
      </c>
    </row>
    <row r="541" spans="6:6" x14ac:dyDescent="0.2">
      <c r="F541" s="2" t="str">
        <f t="shared" si="20"/>
        <v/>
      </c>
    </row>
    <row r="542" spans="6:6" x14ac:dyDescent="0.2">
      <c r="F542" s="2" t="str">
        <f t="shared" si="20"/>
        <v/>
      </c>
    </row>
    <row r="543" spans="6:6" x14ac:dyDescent="0.2">
      <c r="F543" s="2" t="str">
        <f t="shared" si="20"/>
        <v/>
      </c>
    </row>
    <row r="544" spans="6:6" x14ac:dyDescent="0.2">
      <c r="F544" s="2" t="str">
        <f t="shared" si="20"/>
        <v/>
      </c>
    </row>
    <row r="545" spans="6:6" x14ac:dyDescent="0.2">
      <c r="F545" s="2" t="str">
        <f t="shared" si="20"/>
        <v/>
      </c>
    </row>
    <row r="546" spans="6:6" x14ac:dyDescent="0.2">
      <c r="F546" s="2" t="str">
        <f t="shared" si="20"/>
        <v/>
      </c>
    </row>
    <row r="547" spans="6:6" x14ac:dyDescent="0.2">
      <c r="F547" s="2" t="str">
        <f t="shared" si="20"/>
        <v/>
      </c>
    </row>
    <row r="548" spans="6:6" x14ac:dyDescent="0.2">
      <c r="F548" s="2" t="str">
        <f t="shared" si="20"/>
        <v/>
      </c>
    </row>
    <row r="549" spans="6:6" x14ac:dyDescent="0.2">
      <c r="F549" s="2" t="str">
        <f t="shared" si="20"/>
        <v/>
      </c>
    </row>
    <row r="550" spans="6:6" x14ac:dyDescent="0.2">
      <c r="F550" s="2" t="str">
        <f t="shared" si="20"/>
        <v/>
      </c>
    </row>
    <row r="551" spans="6:6" x14ac:dyDescent="0.2">
      <c r="F551" s="2" t="str">
        <f t="shared" si="20"/>
        <v/>
      </c>
    </row>
    <row r="552" spans="6:6" x14ac:dyDescent="0.2">
      <c r="F552" s="2" t="str">
        <f t="shared" si="20"/>
        <v/>
      </c>
    </row>
    <row r="553" spans="6:6" x14ac:dyDescent="0.2">
      <c r="F553" s="2" t="str">
        <f t="shared" si="20"/>
        <v/>
      </c>
    </row>
    <row r="554" spans="6:6" x14ac:dyDescent="0.2">
      <c r="F554" s="2" t="str">
        <f t="shared" si="20"/>
        <v/>
      </c>
    </row>
    <row r="555" spans="6:6" x14ac:dyDescent="0.2">
      <c r="F555" s="2" t="str">
        <f t="shared" si="20"/>
        <v/>
      </c>
    </row>
    <row r="556" spans="6:6" x14ac:dyDescent="0.2">
      <c r="F556" s="2" t="str">
        <f t="shared" si="20"/>
        <v/>
      </c>
    </row>
    <row r="557" spans="6:6" x14ac:dyDescent="0.2">
      <c r="F557" s="2" t="str">
        <f t="shared" si="20"/>
        <v/>
      </c>
    </row>
    <row r="558" spans="6:6" x14ac:dyDescent="0.2">
      <c r="F558" s="2" t="str">
        <f t="shared" si="20"/>
        <v/>
      </c>
    </row>
    <row r="559" spans="6:6" x14ac:dyDescent="0.2">
      <c r="F559" s="2" t="str">
        <f t="shared" si="20"/>
        <v/>
      </c>
    </row>
    <row r="560" spans="6:6" x14ac:dyDescent="0.2">
      <c r="F560" s="2" t="str">
        <f t="shared" si="20"/>
        <v/>
      </c>
    </row>
    <row r="561" spans="6:6" x14ac:dyDescent="0.2">
      <c r="F561" s="2" t="str">
        <f t="shared" si="20"/>
        <v/>
      </c>
    </row>
    <row r="562" spans="6:6" x14ac:dyDescent="0.2">
      <c r="F562" s="2" t="str">
        <f t="shared" si="20"/>
        <v/>
      </c>
    </row>
    <row r="563" spans="6:6" x14ac:dyDescent="0.2">
      <c r="F563" s="2" t="str">
        <f t="shared" si="20"/>
        <v/>
      </c>
    </row>
    <row r="564" spans="6:6" x14ac:dyDescent="0.2">
      <c r="F564" s="2" t="str">
        <f t="shared" si="20"/>
        <v/>
      </c>
    </row>
    <row r="565" spans="6:6" x14ac:dyDescent="0.2">
      <c r="F565" s="2" t="str">
        <f t="shared" si="20"/>
        <v/>
      </c>
    </row>
    <row r="566" spans="6:6" x14ac:dyDescent="0.2">
      <c r="F566" s="2" t="str">
        <f t="shared" si="20"/>
        <v/>
      </c>
    </row>
    <row r="567" spans="6:6" x14ac:dyDescent="0.2">
      <c r="F567" s="2" t="str">
        <f t="shared" si="20"/>
        <v/>
      </c>
    </row>
    <row r="568" spans="6:6" x14ac:dyDescent="0.2">
      <c r="F568" s="2" t="str">
        <f t="shared" si="20"/>
        <v/>
      </c>
    </row>
    <row r="569" spans="6:6" x14ac:dyDescent="0.2">
      <c r="F569" s="2" t="str">
        <f t="shared" si="20"/>
        <v/>
      </c>
    </row>
    <row r="570" spans="6:6" x14ac:dyDescent="0.2">
      <c r="F570" s="2" t="str">
        <f t="shared" si="20"/>
        <v/>
      </c>
    </row>
    <row r="571" spans="6:6" x14ac:dyDescent="0.2">
      <c r="F571" s="2" t="str">
        <f t="shared" si="20"/>
        <v/>
      </c>
    </row>
    <row r="572" spans="6:6" x14ac:dyDescent="0.2">
      <c r="F572" s="2" t="str">
        <f t="shared" si="20"/>
        <v/>
      </c>
    </row>
    <row r="573" spans="6:6" x14ac:dyDescent="0.2">
      <c r="F573" s="2" t="str">
        <f t="shared" si="20"/>
        <v/>
      </c>
    </row>
    <row r="574" spans="6:6" x14ac:dyDescent="0.2">
      <c r="F574" s="2" t="str">
        <f t="shared" si="20"/>
        <v/>
      </c>
    </row>
    <row r="575" spans="6:6" x14ac:dyDescent="0.2">
      <c r="F575" s="2" t="str">
        <f t="shared" si="20"/>
        <v/>
      </c>
    </row>
    <row r="576" spans="6:6" x14ac:dyDescent="0.2">
      <c r="F576" s="2" t="str">
        <f t="shared" si="20"/>
        <v/>
      </c>
    </row>
    <row r="577" spans="6:6" x14ac:dyDescent="0.2">
      <c r="F577" s="2" t="str">
        <f t="shared" si="20"/>
        <v/>
      </c>
    </row>
    <row r="578" spans="6:6" x14ac:dyDescent="0.2">
      <c r="F578" s="2" t="str">
        <f t="shared" si="20"/>
        <v/>
      </c>
    </row>
    <row r="579" spans="6:6" x14ac:dyDescent="0.2">
      <c r="F579" s="2" t="str">
        <f t="shared" si="20"/>
        <v/>
      </c>
    </row>
    <row r="580" spans="6:6" x14ac:dyDescent="0.2">
      <c r="F580" s="2" t="str">
        <f t="shared" si="20"/>
        <v/>
      </c>
    </row>
    <row r="581" spans="6:6" x14ac:dyDescent="0.2">
      <c r="F581" s="2" t="str">
        <f t="shared" si="20"/>
        <v/>
      </c>
    </row>
    <row r="582" spans="6:6" x14ac:dyDescent="0.2">
      <c r="F582" s="2" t="str">
        <f t="shared" si="20"/>
        <v/>
      </c>
    </row>
    <row r="583" spans="6:6" x14ac:dyDescent="0.2">
      <c r="F583" s="2" t="str">
        <f t="shared" si="20"/>
        <v/>
      </c>
    </row>
    <row r="584" spans="6:6" x14ac:dyDescent="0.2">
      <c r="F584" s="2" t="str">
        <f t="shared" si="20"/>
        <v/>
      </c>
    </row>
    <row r="585" spans="6:6" x14ac:dyDescent="0.2">
      <c r="F585" s="2" t="str">
        <f t="shared" si="20"/>
        <v/>
      </c>
    </row>
    <row r="586" spans="6:6" x14ac:dyDescent="0.2">
      <c r="F586" s="2" t="str">
        <f t="shared" ref="F586:F654" si="21">IF(A586="","",C586*$C$6)</f>
        <v/>
      </c>
    </row>
    <row r="587" spans="6:6" x14ac:dyDescent="0.2">
      <c r="F587" s="2" t="str">
        <f t="shared" si="21"/>
        <v/>
      </c>
    </row>
    <row r="588" spans="6:6" x14ac:dyDescent="0.2">
      <c r="F588" s="2" t="str">
        <f t="shared" si="21"/>
        <v/>
      </c>
    </row>
    <row r="589" spans="6:6" x14ac:dyDescent="0.2">
      <c r="F589" s="2" t="str">
        <f t="shared" si="21"/>
        <v/>
      </c>
    </row>
    <row r="590" spans="6:6" x14ac:dyDescent="0.2">
      <c r="F590" s="2" t="str">
        <f t="shared" si="21"/>
        <v/>
      </c>
    </row>
    <row r="591" spans="6:6" x14ac:dyDescent="0.2">
      <c r="F591" s="2" t="str">
        <f t="shared" si="21"/>
        <v/>
      </c>
    </row>
    <row r="592" spans="6:6" x14ac:dyDescent="0.2">
      <c r="F592" s="2" t="str">
        <f t="shared" si="21"/>
        <v/>
      </c>
    </row>
    <row r="593" spans="6:6" x14ac:dyDescent="0.2">
      <c r="F593" s="2" t="str">
        <f t="shared" si="21"/>
        <v/>
      </c>
    </row>
    <row r="594" spans="6:6" x14ac:dyDescent="0.2">
      <c r="F594" s="2" t="str">
        <f t="shared" si="21"/>
        <v/>
      </c>
    </row>
    <row r="595" spans="6:6" x14ac:dyDescent="0.2">
      <c r="F595" s="2" t="str">
        <f t="shared" si="21"/>
        <v/>
      </c>
    </row>
    <row r="596" spans="6:6" x14ac:dyDescent="0.2">
      <c r="F596" s="2" t="str">
        <f t="shared" si="21"/>
        <v/>
      </c>
    </row>
    <row r="597" spans="6:6" x14ac:dyDescent="0.2">
      <c r="F597" s="2" t="str">
        <f t="shared" si="21"/>
        <v/>
      </c>
    </row>
    <row r="598" spans="6:6" x14ac:dyDescent="0.2">
      <c r="F598" s="2" t="str">
        <f t="shared" si="21"/>
        <v/>
      </c>
    </row>
    <row r="599" spans="6:6" x14ac:dyDescent="0.2">
      <c r="F599" s="2" t="str">
        <f t="shared" si="21"/>
        <v/>
      </c>
    </row>
    <row r="600" spans="6:6" x14ac:dyDescent="0.2">
      <c r="F600" s="2" t="str">
        <f t="shared" si="21"/>
        <v/>
      </c>
    </row>
    <row r="601" spans="6:6" x14ac:dyDescent="0.2">
      <c r="F601" s="2" t="str">
        <f t="shared" si="21"/>
        <v/>
      </c>
    </row>
    <row r="602" spans="6:6" x14ac:dyDescent="0.2">
      <c r="F602" s="2" t="str">
        <f t="shared" si="21"/>
        <v/>
      </c>
    </row>
    <row r="603" spans="6:6" x14ac:dyDescent="0.2">
      <c r="F603" s="2" t="str">
        <f t="shared" si="21"/>
        <v/>
      </c>
    </row>
    <row r="604" spans="6:6" x14ac:dyDescent="0.2">
      <c r="F604" s="2" t="str">
        <f t="shared" si="21"/>
        <v/>
      </c>
    </row>
    <row r="605" spans="6:6" x14ac:dyDescent="0.2">
      <c r="F605" s="2" t="str">
        <f t="shared" si="21"/>
        <v/>
      </c>
    </row>
    <row r="606" spans="6:6" x14ac:dyDescent="0.2">
      <c r="F606" s="2" t="str">
        <f t="shared" si="21"/>
        <v/>
      </c>
    </row>
    <row r="607" spans="6:6" x14ac:dyDescent="0.2">
      <c r="F607" s="2" t="str">
        <f t="shared" si="21"/>
        <v/>
      </c>
    </row>
    <row r="608" spans="6:6" x14ac:dyDescent="0.2">
      <c r="F608" s="2" t="str">
        <f t="shared" si="21"/>
        <v/>
      </c>
    </row>
    <row r="609" spans="6:6" x14ac:dyDescent="0.2">
      <c r="F609" s="2" t="str">
        <f t="shared" si="21"/>
        <v/>
      </c>
    </row>
    <row r="610" spans="6:6" x14ac:dyDescent="0.2">
      <c r="F610" s="2" t="str">
        <f t="shared" si="21"/>
        <v/>
      </c>
    </row>
    <row r="611" spans="6:6" x14ac:dyDescent="0.2">
      <c r="F611" s="2" t="str">
        <f t="shared" si="21"/>
        <v/>
      </c>
    </row>
    <row r="612" spans="6:6" x14ac:dyDescent="0.2">
      <c r="F612" s="2" t="str">
        <f t="shared" si="21"/>
        <v/>
      </c>
    </row>
    <row r="613" spans="6:6" x14ac:dyDescent="0.2">
      <c r="F613" s="2" t="str">
        <f t="shared" si="21"/>
        <v/>
      </c>
    </row>
    <row r="614" spans="6:6" x14ac:dyDescent="0.2">
      <c r="F614" s="2" t="str">
        <f t="shared" si="21"/>
        <v/>
      </c>
    </row>
    <row r="615" spans="6:6" x14ac:dyDescent="0.2">
      <c r="F615" s="2" t="str">
        <f t="shared" si="21"/>
        <v/>
      </c>
    </row>
    <row r="616" spans="6:6" x14ac:dyDescent="0.2">
      <c r="F616" s="2" t="str">
        <f t="shared" si="21"/>
        <v/>
      </c>
    </row>
    <row r="617" spans="6:6" x14ac:dyDescent="0.2">
      <c r="F617" s="2" t="str">
        <f t="shared" si="21"/>
        <v/>
      </c>
    </row>
    <row r="618" spans="6:6" x14ac:dyDescent="0.2">
      <c r="F618" s="2" t="str">
        <f t="shared" si="21"/>
        <v/>
      </c>
    </row>
    <row r="619" spans="6:6" x14ac:dyDescent="0.2">
      <c r="F619" s="2" t="str">
        <f t="shared" si="21"/>
        <v/>
      </c>
    </row>
    <row r="620" spans="6:6" x14ac:dyDescent="0.2">
      <c r="F620" s="2" t="str">
        <f t="shared" si="21"/>
        <v/>
      </c>
    </row>
    <row r="621" spans="6:6" x14ac:dyDescent="0.2">
      <c r="F621" s="2" t="str">
        <f t="shared" si="21"/>
        <v/>
      </c>
    </row>
    <row r="622" spans="6:6" x14ac:dyDescent="0.2">
      <c r="F622" s="2" t="str">
        <f t="shared" si="21"/>
        <v/>
      </c>
    </row>
    <row r="623" spans="6:6" x14ac:dyDescent="0.2">
      <c r="F623" s="2" t="str">
        <f t="shared" si="21"/>
        <v/>
      </c>
    </row>
    <row r="624" spans="6:6" x14ac:dyDescent="0.2">
      <c r="F624" s="2" t="str">
        <f t="shared" si="21"/>
        <v/>
      </c>
    </row>
    <row r="625" spans="6:6" x14ac:dyDescent="0.2">
      <c r="F625" s="2" t="str">
        <f t="shared" si="21"/>
        <v/>
      </c>
    </row>
    <row r="626" spans="6:6" x14ac:dyDescent="0.2">
      <c r="F626" s="2" t="str">
        <f t="shared" si="21"/>
        <v/>
      </c>
    </row>
    <row r="627" spans="6:6" x14ac:dyDescent="0.2">
      <c r="F627" s="2" t="str">
        <f t="shared" si="21"/>
        <v/>
      </c>
    </row>
    <row r="628" spans="6:6" x14ac:dyDescent="0.2">
      <c r="F628" s="2" t="str">
        <f t="shared" si="21"/>
        <v/>
      </c>
    </row>
    <row r="629" spans="6:6" x14ac:dyDescent="0.2">
      <c r="F629" s="2" t="str">
        <f t="shared" si="21"/>
        <v/>
      </c>
    </row>
    <row r="630" spans="6:6" x14ac:dyDescent="0.2">
      <c r="F630" s="2" t="str">
        <f t="shared" si="21"/>
        <v/>
      </c>
    </row>
    <row r="631" spans="6:6" x14ac:dyDescent="0.2">
      <c r="F631" s="2" t="str">
        <f t="shared" si="21"/>
        <v/>
      </c>
    </row>
    <row r="632" spans="6:6" x14ac:dyDescent="0.2">
      <c r="F632" s="2" t="str">
        <f t="shared" si="21"/>
        <v/>
      </c>
    </row>
    <row r="633" spans="6:6" x14ac:dyDescent="0.2">
      <c r="F633" s="2" t="str">
        <f t="shared" si="21"/>
        <v/>
      </c>
    </row>
    <row r="634" spans="6:6" x14ac:dyDescent="0.2">
      <c r="F634" s="2" t="str">
        <f t="shared" si="21"/>
        <v/>
      </c>
    </row>
    <row r="635" spans="6:6" x14ac:dyDescent="0.2">
      <c r="F635" s="2" t="str">
        <f t="shared" si="21"/>
        <v/>
      </c>
    </row>
    <row r="636" spans="6:6" x14ac:dyDescent="0.2">
      <c r="F636" s="2" t="str">
        <f t="shared" si="21"/>
        <v/>
      </c>
    </row>
    <row r="637" spans="6:6" x14ac:dyDescent="0.2">
      <c r="F637" s="2" t="str">
        <f t="shared" si="21"/>
        <v/>
      </c>
    </row>
    <row r="638" spans="6:6" x14ac:dyDescent="0.2">
      <c r="F638" s="2" t="str">
        <f t="shared" si="21"/>
        <v/>
      </c>
    </row>
    <row r="639" spans="6:6" x14ac:dyDescent="0.2">
      <c r="F639" s="2" t="str">
        <f t="shared" si="21"/>
        <v/>
      </c>
    </row>
    <row r="640" spans="6:6" x14ac:dyDescent="0.2">
      <c r="F640" s="2" t="str">
        <f t="shared" si="21"/>
        <v/>
      </c>
    </row>
    <row r="641" spans="6:6" x14ac:dyDescent="0.2">
      <c r="F641" s="2" t="str">
        <f t="shared" si="21"/>
        <v/>
      </c>
    </row>
    <row r="642" spans="6:6" x14ac:dyDescent="0.2">
      <c r="F642" s="2" t="str">
        <f t="shared" si="21"/>
        <v/>
      </c>
    </row>
    <row r="643" spans="6:6" x14ac:dyDescent="0.2">
      <c r="F643" s="2" t="str">
        <f t="shared" si="21"/>
        <v/>
      </c>
    </row>
    <row r="644" spans="6:6" x14ac:dyDescent="0.2">
      <c r="F644" s="2" t="str">
        <f t="shared" si="21"/>
        <v/>
      </c>
    </row>
    <row r="645" spans="6:6" x14ac:dyDescent="0.2">
      <c r="F645" s="2" t="str">
        <f t="shared" si="21"/>
        <v/>
      </c>
    </row>
    <row r="646" spans="6:6" x14ac:dyDescent="0.2">
      <c r="F646" s="2" t="str">
        <f t="shared" si="21"/>
        <v/>
      </c>
    </row>
    <row r="647" spans="6:6" x14ac:dyDescent="0.2">
      <c r="F647" s="2" t="str">
        <f t="shared" si="21"/>
        <v/>
      </c>
    </row>
    <row r="648" spans="6:6" x14ac:dyDescent="0.2">
      <c r="F648" s="2" t="str">
        <f t="shared" si="21"/>
        <v/>
      </c>
    </row>
    <row r="649" spans="6:6" x14ac:dyDescent="0.2">
      <c r="F649" s="2" t="str">
        <f t="shared" si="21"/>
        <v/>
      </c>
    </row>
    <row r="650" spans="6:6" x14ac:dyDescent="0.2">
      <c r="F650" s="2" t="str">
        <f t="shared" si="21"/>
        <v/>
      </c>
    </row>
    <row r="651" spans="6:6" x14ac:dyDescent="0.2">
      <c r="F651" s="2" t="str">
        <f t="shared" si="21"/>
        <v/>
      </c>
    </row>
    <row r="652" spans="6:6" x14ac:dyDescent="0.2">
      <c r="F652" s="2" t="str">
        <f t="shared" si="21"/>
        <v/>
      </c>
    </row>
    <row r="653" spans="6:6" x14ac:dyDescent="0.2">
      <c r="F653" s="2" t="str">
        <f t="shared" si="21"/>
        <v/>
      </c>
    </row>
    <row r="654" spans="6:6" x14ac:dyDescent="0.2">
      <c r="F654" s="2" t="str">
        <f t="shared" si="21"/>
        <v/>
      </c>
    </row>
    <row r="655" spans="6:6" x14ac:dyDescent="0.2">
      <c r="F655" s="2"/>
    </row>
  </sheetData>
  <phoneticPr fontId="6" type="noConversion"/>
  <printOptions gridLines="1"/>
  <pageMargins left="0.78740157499999996" right="0.78740157499999996" top="0.984251969" bottom="0.984251969" header="0.51181102300000003" footer="0.51181102300000003"/>
  <pageSetup paperSize="9" orientation="portrait" horizontalDpi="4294967292" verticalDpi="4294967292" r:id="rId1"/>
  <headerFooter alignWithMargins="0">
    <oddHeader>&amp;C&amp;F       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activeCell="C3" sqref="C3"/>
    </sheetView>
  </sheetViews>
  <sheetFormatPr baseColWidth="10" defaultRowHeight="12.75" x14ac:dyDescent="0.2"/>
  <cols>
    <col min="1" max="1" width="7.28515625" style="1" customWidth="1"/>
    <col min="2" max="2" width="14.5703125" style="1" customWidth="1"/>
    <col min="3" max="3" width="14.28515625" style="1" customWidth="1"/>
    <col min="4" max="4" width="13.42578125" style="1" customWidth="1"/>
    <col min="5" max="5" width="2" style="1" customWidth="1"/>
    <col min="6" max="6" width="11.42578125" style="1"/>
    <col min="7" max="7" width="7.85546875" style="1" customWidth="1"/>
    <col min="8" max="16384" width="11.42578125" style="1"/>
  </cols>
  <sheetData>
    <row r="1" spans="1:8" x14ac:dyDescent="0.2">
      <c r="A1" s="4" t="s">
        <v>12</v>
      </c>
      <c r="B1" s="5"/>
      <c r="C1" s="5"/>
      <c r="D1" s="5"/>
      <c r="E1" s="5"/>
      <c r="F1" s="5"/>
      <c r="G1" s="5"/>
      <c r="H1" s="5"/>
    </row>
    <row r="2" spans="1:8" ht="12" customHeight="1" x14ac:dyDescent="0.25">
      <c r="A2" s="6"/>
      <c r="B2" s="6"/>
      <c r="C2" s="6"/>
      <c r="D2" s="6"/>
      <c r="E2" s="5"/>
      <c r="F2" s="5"/>
      <c r="G2" s="5"/>
      <c r="H2" s="5"/>
    </row>
    <row r="3" spans="1:8" x14ac:dyDescent="0.2">
      <c r="A3" s="31" t="s">
        <v>1</v>
      </c>
      <c r="B3" s="32"/>
      <c r="C3" s="18">
        <v>10000</v>
      </c>
      <c r="D3" s="9"/>
      <c r="E3" s="5"/>
      <c r="F3" s="5"/>
      <c r="G3" s="5"/>
      <c r="H3" s="5"/>
    </row>
    <row r="4" spans="1:8" x14ac:dyDescent="0.2">
      <c r="A4" s="31" t="s">
        <v>13</v>
      </c>
      <c r="B4" s="32"/>
      <c r="C4" s="33">
        <v>5</v>
      </c>
      <c r="D4" s="9"/>
      <c r="E4" s="5"/>
      <c r="F4" s="5"/>
      <c r="G4" s="5"/>
      <c r="H4" s="5"/>
    </row>
    <row r="5" spans="1:8" x14ac:dyDescent="0.2">
      <c r="A5" s="31" t="s">
        <v>14</v>
      </c>
      <c r="B5" s="32"/>
      <c r="C5" s="34">
        <v>0.2</v>
      </c>
      <c r="D5" s="9"/>
      <c r="E5" s="5"/>
      <c r="F5" s="5"/>
      <c r="G5" s="5"/>
      <c r="H5" s="5"/>
    </row>
    <row r="6" spans="1:8" x14ac:dyDescent="0.2">
      <c r="A6" s="31" t="s">
        <v>4</v>
      </c>
      <c r="B6" s="32"/>
      <c r="C6" s="34">
        <v>0.25</v>
      </c>
      <c r="D6" s="9"/>
      <c r="E6" s="5"/>
      <c r="F6" s="5"/>
      <c r="G6" s="5"/>
      <c r="H6" s="5"/>
    </row>
    <row r="7" spans="1:8" x14ac:dyDescent="0.2">
      <c r="A7" s="31" t="s">
        <v>15</v>
      </c>
      <c r="B7" s="32"/>
      <c r="C7" s="34">
        <v>0.06</v>
      </c>
      <c r="D7" s="9"/>
      <c r="E7" s="5"/>
      <c r="F7" s="5"/>
      <c r="G7" s="5"/>
      <c r="H7" s="5"/>
    </row>
    <row r="8" spans="1:8" x14ac:dyDescent="0.2">
      <c r="A8" s="7"/>
      <c r="B8" s="9"/>
      <c r="C8" s="27"/>
      <c r="D8" s="9"/>
      <c r="E8" s="5"/>
      <c r="F8" s="5"/>
      <c r="G8" s="5"/>
      <c r="H8" s="5"/>
    </row>
    <row r="9" spans="1:8" x14ac:dyDescent="0.2">
      <c r="A9" s="5"/>
      <c r="B9" s="5"/>
      <c r="C9" s="5"/>
      <c r="D9" s="10"/>
      <c r="E9" s="5"/>
      <c r="F9" s="5"/>
      <c r="G9" s="5"/>
      <c r="H9" s="5"/>
    </row>
    <row r="10" spans="1:8" ht="39" customHeight="1" x14ac:dyDescent="0.2">
      <c r="A10" s="11" t="s">
        <v>6</v>
      </c>
      <c r="B10" s="12" t="s">
        <v>7</v>
      </c>
      <c r="C10" s="12" t="s">
        <v>16</v>
      </c>
      <c r="D10" s="12" t="s">
        <v>9</v>
      </c>
      <c r="E10" s="5"/>
      <c r="F10" s="11" t="s">
        <v>17</v>
      </c>
      <c r="G10" s="82" t="s">
        <v>18</v>
      </c>
      <c r="H10" s="103">
        <f>NPV(C7,F11:F60)</f>
        <v>1452.1893113754811</v>
      </c>
    </row>
    <row r="11" spans="1:8" x14ac:dyDescent="0.2">
      <c r="A11" s="5">
        <v>1</v>
      </c>
      <c r="B11" s="15">
        <f>C3</f>
        <v>10000</v>
      </c>
      <c r="C11" s="15">
        <f>B11*$C$5</f>
        <v>2000</v>
      </c>
      <c r="D11" s="15">
        <f>(B11-C11)</f>
        <v>8000</v>
      </c>
      <c r="E11" s="5"/>
      <c r="F11" s="15">
        <f>C11*$C$6</f>
        <v>500</v>
      </c>
      <c r="G11" s="9"/>
      <c r="H11" s="5"/>
    </row>
    <row r="12" spans="1:8" x14ac:dyDescent="0.2">
      <c r="A12" s="5">
        <f t="shared" ref="A12:A43" si="0">IF(A11="","",IF(A11+1&gt;$C$4,"",A11+1))</f>
        <v>2</v>
      </c>
      <c r="B12" s="15">
        <f t="shared" ref="B12:B43" si="1">IF(A12="","",D11)</f>
        <v>8000</v>
      </c>
      <c r="C12" s="15">
        <f t="shared" ref="C12:C43" si="2">IF(A12="","",B12*$C$5)</f>
        <v>1600</v>
      </c>
      <c r="D12" s="15">
        <f t="shared" ref="D12:D43" si="3">IF(A12="","",B12-C12)</f>
        <v>6400</v>
      </c>
      <c r="E12" s="5"/>
      <c r="F12" s="15">
        <f>IF(A12="","",C12*$C$6)</f>
        <v>400</v>
      </c>
      <c r="G12" s="5"/>
      <c r="H12" s="5"/>
    </row>
    <row r="13" spans="1:8" x14ac:dyDescent="0.2">
      <c r="A13" s="5">
        <f t="shared" si="0"/>
        <v>3</v>
      </c>
      <c r="B13" s="15">
        <f t="shared" si="1"/>
        <v>6400</v>
      </c>
      <c r="C13" s="15">
        <f t="shared" si="2"/>
        <v>1280</v>
      </c>
      <c r="D13" s="15">
        <f t="shared" si="3"/>
        <v>5120</v>
      </c>
      <c r="E13" s="5"/>
      <c r="F13" s="15">
        <f t="shared" ref="F13:F28" si="4">IF(A13="","",C13*$C$6)</f>
        <v>320</v>
      </c>
      <c r="G13" s="5"/>
      <c r="H13" s="5"/>
    </row>
    <row r="14" spans="1:8" x14ac:dyDescent="0.2">
      <c r="A14" s="5">
        <f t="shared" si="0"/>
        <v>4</v>
      </c>
      <c r="B14" s="15">
        <f t="shared" si="1"/>
        <v>5120</v>
      </c>
      <c r="C14" s="15">
        <f t="shared" si="2"/>
        <v>1024</v>
      </c>
      <c r="D14" s="15">
        <f t="shared" si="3"/>
        <v>4096</v>
      </c>
      <c r="E14" s="5"/>
      <c r="F14" s="15">
        <f t="shared" si="4"/>
        <v>256</v>
      </c>
      <c r="G14" s="5"/>
      <c r="H14" s="5"/>
    </row>
    <row r="15" spans="1:8" x14ac:dyDescent="0.2">
      <c r="A15" s="5">
        <f t="shared" si="0"/>
        <v>5</v>
      </c>
      <c r="B15" s="15">
        <f t="shared" si="1"/>
        <v>4096</v>
      </c>
      <c r="C15" s="15">
        <f t="shared" si="2"/>
        <v>819.2</v>
      </c>
      <c r="D15" s="15">
        <f t="shared" si="3"/>
        <v>3276.8</v>
      </c>
      <c r="E15" s="5"/>
      <c r="F15" s="15">
        <f t="shared" si="4"/>
        <v>204.8</v>
      </c>
      <c r="G15" s="5"/>
      <c r="H15" s="5"/>
    </row>
    <row r="16" spans="1:8" x14ac:dyDescent="0.2">
      <c r="A16" s="5" t="str">
        <f t="shared" si="0"/>
        <v/>
      </c>
      <c r="B16" s="15" t="str">
        <f t="shared" si="1"/>
        <v/>
      </c>
      <c r="C16" s="15" t="str">
        <f t="shared" si="2"/>
        <v/>
      </c>
      <c r="D16" s="15" t="str">
        <f t="shared" si="3"/>
        <v/>
      </c>
      <c r="E16" s="5"/>
      <c r="F16" s="15" t="str">
        <f t="shared" si="4"/>
        <v/>
      </c>
      <c r="G16" s="5"/>
      <c r="H16" s="5"/>
    </row>
    <row r="17" spans="1:8" x14ac:dyDescent="0.2">
      <c r="A17" s="5" t="str">
        <f t="shared" si="0"/>
        <v/>
      </c>
      <c r="B17" s="15" t="str">
        <f t="shared" si="1"/>
        <v/>
      </c>
      <c r="C17" s="15" t="str">
        <f t="shared" si="2"/>
        <v/>
      </c>
      <c r="D17" s="15" t="str">
        <f t="shared" si="3"/>
        <v/>
      </c>
      <c r="E17" s="5"/>
      <c r="F17" s="15" t="str">
        <f t="shared" si="4"/>
        <v/>
      </c>
      <c r="G17" s="5"/>
      <c r="H17" s="5"/>
    </row>
    <row r="18" spans="1:8" x14ac:dyDescent="0.2">
      <c r="A18" s="5" t="str">
        <f t="shared" si="0"/>
        <v/>
      </c>
      <c r="B18" s="15" t="str">
        <f t="shared" si="1"/>
        <v/>
      </c>
      <c r="C18" s="15" t="str">
        <f t="shared" si="2"/>
        <v/>
      </c>
      <c r="D18" s="15" t="str">
        <f t="shared" si="3"/>
        <v/>
      </c>
      <c r="E18" s="5"/>
      <c r="F18" s="15" t="str">
        <f t="shared" si="4"/>
        <v/>
      </c>
      <c r="G18" s="5"/>
      <c r="H18" s="5"/>
    </row>
    <row r="19" spans="1:8" x14ac:dyDescent="0.2">
      <c r="A19" s="5" t="str">
        <f t="shared" si="0"/>
        <v/>
      </c>
      <c r="B19" s="15" t="str">
        <f t="shared" si="1"/>
        <v/>
      </c>
      <c r="C19" s="15" t="str">
        <f t="shared" si="2"/>
        <v/>
      </c>
      <c r="D19" s="15" t="str">
        <f t="shared" si="3"/>
        <v/>
      </c>
      <c r="E19" s="5"/>
      <c r="F19" s="15" t="str">
        <f t="shared" si="4"/>
        <v/>
      </c>
      <c r="G19" s="5"/>
      <c r="H19" s="5"/>
    </row>
    <row r="20" spans="1:8" x14ac:dyDescent="0.2">
      <c r="A20" s="5" t="str">
        <f t="shared" si="0"/>
        <v/>
      </c>
      <c r="B20" s="15" t="str">
        <f t="shared" si="1"/>
        <v/>
      </c>
      <c r="C20" s="15" t="str">
        <f t="shared" si="2"/>
        <v/>
      </c>
      <c r="D20" s="15" t="str">
        <f t="shared" si="3"/>
        <v/>
      </c>
      <c r="E20" s="5"/>
      <c r="F20" s="15" t="str">
        <f t="shared" si="4"/>
        <v/>
      </c>
      <c r="G20" s="5"/>
      <c r="H20" s="5"/>
    </row>
    <row r="21" spans="1:8" x14ac:dyDescent="0.2">
      <c r="A21" s="5" t="str">
        <f t="shared" si="0"/>
        <v/>
      </c>
      <c r="B21" s="15" t="str">
        <f t="shared" si="1"/>
        <v/>
      </c>
      <c r="C21" s="15" t="str">
        <f t="shared" si="2"/>
        <v/>
      </c>
      <c r="D21" s="15" t="str">
        <f t="shared" si="3"/>
        <v/>
      </c>
      <c r="E21" s="5"/>
      <c r="F21" s="15" t="str">
        <f t="shared" si="4"/>
        <v/>
      </c>
      <c r="G21" s="5"/>
      <c r="H21" s="5"/>
    </row>
    <row r="22" spans="1:8" x14ac:dyDescent="0.2">
      <c r="A22" s="5" t="str">
        <f t="shared" si="0"/>
        <v/>
      </c>
      <c r="B22" s="15" t="str">
        <f t="shared" si="1"/>
        <v/>
      </c>
      <c r="C22" s="15" t="str">
        <f t="shared" si="2"/>
        <v/>
      </c>
      <c r="D22" s="15" t="str">
        <f t="shared" si="3"/>
        <v/>
      </c>
      <c r="E22" s="5"/>
      <c r="F22" s="15" t="str">
        <f t="shared" si="4"/>
        <v/>
      </c>
      <c r="G22" s="5"/>
      <c r="H22" s="5"/>
    </row>
    <row r="23" spans="1:8" x14ac:dyDescent="0.2">
      <c r="A23" s="5" t="str">
        <f t="shared" si="0"/>
        <v/>
      </c>
      <c r="B23" s="15" t="str">
        <f t="shared" si="1"/>
        <v/>
      </c>
      <c r="C23" s="15" t="str">
        <f t="shared" si="2"/>
        <v/>
      </c>
      <c r="D23" s="15" t="str">
        <f t="shared" si="3"/>
        <v/>
      </c>
      <c r="E23" s="5"/>
      <c r="F23" s="15" t="str">
        <f t="shared" si="4"/>
        <v/>
      </c>
      <c r="G23" s="5"/>
      <c r="H23" s="5"/>
    </row>
    <row r="24" spans="1:8" x14ac:dyDescent="0.2">
      <c r="A24" s="5" t="str">
        <f t="shared" si="0"/>
        <v/>
      </c>
      <c r="B24" s="15" t="str">
        <f t="shared" si="1"/>
        <v/>
      </c>
      <c r="C24" s="15" t="str">
        <f t="shared" si="2"/>
        <v/>
      </c>
      <c r="D24" s="15" t="str">
        <f t="shared" si="3"/>
        <v/>
      </c>
      <c r="E24" s="5"/>
      <c r="F24" s="15" t="str">
        <f t="shared" si="4"/>
        <v/>
      </c>
      <c r="G24" s="5"/>
      <c r="H24" s="5"/>
    </row>
    <row r="25" spans="1:8" x14ac:dyDescent="0.2">
      <c r="A25" s="5" t="str">
        <f t="shared" si="0"/>
        <v/>
      </c>
      <c r="B25" s="15" t="str">
        <f t="shared" si="1"/>
        <v/>
      </c>
      <c r="C25" s="15" t="str">
        <f t="shared" si="2"/>
        <v/>
      </c>
      <c r="D25" s="15" t="str">
        <f t="shared" si="3"/>
        <v/>
      </c>
      <c r="E25" s="5"/>
      <c r="F25" s="15" t="str">
        <f t="shared" si="4"/>
        <v/>
      </c>
      <c r="G25" s="5"/>
      <c r="H25" s="5"/>
    </row>
    <row r="26" spans="1:8" x14ac:dyDescent="0.2">
      <c r="A26" s="5" t="str">
        <f t="shared" si="0"/>
        <v/>
      </c>
      <c r="B26" s="15" t="str">
        <f t="shared" si="1"/>
        <v/>
      </c>
      <c r="C26" s="15" t="str">
        <f t="shared" si="2"/>
        <v/>
      </c>
      <c r="D26" s="15" t="str">
        <f t="shared" si="3"/>
        <v/>
      </c>
      <c r="E26" s="5"/>
      <c r="F26" s="15" t="str">
        <f t="shared" si="4"/>
        <v/>
      </c>
      <c r="G26" s="5"/>
      <c r="H26" s="5"/>
    </row>
    <row r="27" spans="1:8" x14ac:dyDescent="0.2">
      <c r="A27" s="5" t="str">
        <f t="shared" si="0"/>
        <v/>
      </c>
      <c r="B27" s="15" t="str">
        <f t="shared" si="1"/>
        <v/>
      </c>
      <c r="C27" s="15" t="str">
        <f t="shared" si="2"/>
        <v/>
      </c>
      <c r="D27" s="15" t="str">
        <f t="shared" si="3"/>
        <v/>
      </c>
      <c r="E27" s="5"/>
      <c r="F27" s="15" t="str">
        <f t="shared" si="4"/>
        <v/>
      </c>
      <c r="G27" s="5"/>
      <c r="H27" s="5"/>
    </row>
    <row r="28" spans="1:8" x14ac:dyDescent="0.2">
      <c r="A28" s="5" t="str">
        <f t="shared" si="0"/>
        <v/>
      </c>
      <c r="B28" s="15" t="str">
        <f t="shared" si="1"/>
        <v/>
      </c>
      <c r="C28" s="15" t="str">
        <f t="shared" si="2"/>
        <v/>
      </c>
      <c r="D28" s="15" t="str">
        <f t="shared" si="3"/>
        <v/>
      </c>
      <c r="E28" s="5"/>
      <c r="F28" s="15" t="str">
        <f t="shared" si="4"/>
        <v/>
      </c>
      <c r="G28" s="5"/>
      <c r="H28" s="5"/>
    </row>
    <row r="29" spans="1:8" x14ac:dyDescent="0.2">
      <c r="A29" s="5" t="str">
        <f t="shared" si="0"/>
        <v/>
      </c>
      <c r="B29" s="15" t="str">
        <f t="shared" si="1"/>
        <v/>
      </c>
      <c r="C29" s="15" t="str">
        <f t="shared" si="2"/>
        <v/>
      </c>
      <c r="D29" s="15" t="str">
        <f t="shared" si="3"/>
        <v/>
      </c>
      <c r="E29" s="5"/>
      <c r="F29" s="15" t="str">
        <f t="shared" ref="F29:F44" si="5">IF(A29="","",C29*$C$6)</f>
        <v/>
      </c>
      <c r="G29" s="5"/>
      <c r="H29" s="5"/>
    </row>
    <row r="30" spans="1:8" x14ac:dyDescent="0.2">
      <c r="A30" s="5" t="str">
        <f t="shared" si="0"/>
        <v/>
      </c>
      <c r="B30" s="15" t="str">
        <f t="shared" si="1"/>
        <v/>
      </c>
      <c r="C30" s="15" t="str">
        <f t="shared" si="2"/>
        <v/>
      </c>
      <c r="D30" s="15" t="str">
        <f t="shared" si="3"/>
        <v/>
      </c>
      <c r="E30" s="5"/>
      <c r="F30" s="15" t="str">
        <f t="shared" si="5"/>
        <v/>
      </c>
      <c r="G30" s="5"/>
      <c r="H30" s="5"/>
    </row>
    <row r="31" spans="1:8" x14ac:dyDescent="0.2">
      <c r="A31" s="5" t="str">
        <f t="shared" si="0"/>
        <v/>
      </c>
      <c r="B31" s="15" t="str">
        <f t="shared" si="1"/>
        <v/>
      </c>
      <c r="C31" s="15" t="str">
        <f t="shared" si="2"/>
        <v/>
      </c>
      <c r="D31" s="15" t="str">
        <f t="shared" si="3"/>
        <v/>
      </c>
      <c r="E31" s="5"/>
      <c r="F31" s="15" t="str">
        <f t="shared" si="5"/>
        <v/>
      </c>
      <c r="G31" s="5"/>
      <c r="H31" s="5"/>
    </row>
    <row r="32" spans="1:8" x14ac:dyDescent="0.2">
      <c r="A32" s="5" t="str">
        <f t="shared" si="0"/>
        <v/>
      </c>
      <c r="B32" s="15" t="str">
        <f t="shared" si="1"/>
        <v/>
      </c>
      <c r="C32" s="15" t="str">
        <f t="shared" si="2"/>
        <v/>
      </c>
      <c r="D32" s="15" t="str">
        <f t="shared" si="3"/>
        <v/>
      </c>
      <c r="E32" s="5"/>
      <c r="F32" s="15" t="str">
        <f t="shared" si="5"/>
        <v/>
      </c>
      <c r="G32" s="5"/>
      <c r="H32" s="5"/>
    </row>
    <row r="33" spans="1:8" x14ac:dyDescent="0.2">
      <c r="A33" s="5" t="str">
        <f t="shared" si="0"/>
        <v/>
      </c>
      <c r="B33" s="15" t="str">
        <f t="shared" si="1"/>
        <v/>
      </c>
      <c r="C33" s="15" t="str">
        <f t="shared" si="2"/>
        <v/>
      </c>
      <c r="D33" s="15" t="str">
        <f t="shared" si="3"/>
        <v/>
      </c>
      <c r="E33" s="5"/>
      <c r="F33" s="15" t="str">
        <f t="shared" si="5"/>
        <v/>
      </c>
      <c r="G33" s="5"/>
      <c r="H33" s="5"/>
    </row>
    <row r="34" spans="1:8" x14ac:dyDescent="0.2">
      <c r="A34" s="5" t="str">
        <f t="shared" si="0"/>
        <v/>
      </c>
      <c r="B34" s="15" t="str">
        <f t="shared" si="1"/>
        <v/>
      </c>
      <c r="C34" s="15" t="str">
        <f t="shared" si="2"/>
        <v/>
      </c>
      <c r="D34" s="15" t="str">
        <f t="shared" si="3"/>
        <v/>
      </c>
      <c r="E34" s="5"/>
      <c r="F34" s="15" t="str">
        <f t="shared" si="5"/>
        <v/>
      </c>
      <c r="G34" s="5"/>
      <c r="H34" s="5"/>
    </row>
    <row r="35" spans="1:8" x14ac:dyDescent="0.2">
      <c r="A35" s="5" t="str">
        <f t="shared" si="0"/>
        <v/>
      </c>
      <c r="B35" s="15" t="str">
        <f t="shared" si="1"/>
        <v/>
      </c>
      <c r="C35" s="15" t="str">
        <f t="shared" si="2"/>
        <v/>
      </c>
      <c r="D35" s="15" t="str">
        <f t="shared" si="3"/>
        <v/>
      </c>
      <c r="E35" s="5"/>
      <c r="F35" s="15" t="str">
        <f t="shared" si="5"/>
        <v/>
      </c>
      <c r="G35" s="5"/>
      <c r="H35" s="5"/>
    </row>
    <row r="36" spans="1:8" x14ac:dyDescent="0.2">
      <c r="A36" s="5" t="str">
        <f t="shared" si="0"/>
        <v/>
      </c>
      <c r="B36" s="15" t="str">
        <f t="shared" si="1"/>
        <v/>
      </c>
      <c r="C36" s="15" t="str">
        <f t="shared" si="2"/>
        <v/>
      </c>
      <c r="D36" s="15" t="str">
        <f t="shared" si="3"/>
        <v/>
      </c>
      <c r="E36" s="5"/>
      <c r="F36" s="15" t="str">
        <f t="shared" si="5"/>
        <v/>
      </c>
      <c r="G36" s="5"/>
      <c r="H36" s="5"/>
    </row>
    <row r="37" spans="1:8" x14ac:dyDescent="0.2">
      <c r="A37" s="5" t="str">
        <f t="shared" si="0"/>
        <v/>
      </c>
      <c r="B37" s="15" t="str">
        <f t="shared" si="1"/>
        <v/>
      </c>
      <c r="C37" s="15" t="str">
        <f t="shared" si="2"/>
        <v/>
      </c>
      <c r="D37" s="15" t="str">
        <f t="shared" si="3"/>
        <v/>
      </c>
      <c r="E37" s="5"/>
      <c r="F37" s="15" t="str">
        <f t="shared" si="5"/>
        <v/>
      </c>
      <c r="G37" s="5"/>
      <c r="H37" s="5"/>
    </row>
    <row r="38" spans="1:8" x14ac:dyDescent="0.2">
      <c r="A38" s="5" t="str">
        <f t="shared" si="0"/>
        <v/>
      </c>
      <c r="B38" s="15" t="str">
        <f t="shared" si="1"/>
        <v/>
      </c>
      <c r="C38" s="15" t="str">
        <f t="shared" si="2"/>
        <v/>
      </c>
      <c r="D38" s="15" t="str">
        <f t="shared" si="3"/>
        <v/>
      </c>
      <c r="E38" s="5"/>
      <c r="F38" s="15" t="str">
        <f t="shared" si="5"/>
        <v/>
      </c>
      <c r="G38" s="5"/>
      <c r="H38" s="5"/>
    </row>
    <row r="39" spans="1:8" x14ac:dyDescent="0.2">
      <c r="A39" s="5" t="str">
        <f t="shared" si="0"/>
        <v/>
      </c>
      <c r="B39" s="15" t="str">
        <f t="shared" si="1"/>
        <v/>
      </c>
      <c r="C39" s="15" t="str">
        <f t="shared" si="2"/>
        <v/>
      </c>
      <c r="D39" s="15" t="str">
        <f t="shared" si="3"/>
        <v/>
      </c>
      <c r="E39" s="5"/>
      <c r="F39" s="15" t="str">
        <f t="shared" si="5"/>
        <v/>
      </c>
      <c r="G39" s="5"/>
      <c r="H39" s="5"/>
    </row>
    <row r="40" spans="1:8" x14ac:dyDescent="0.2">
      <c r="A40" s="5" t="str">
        <f t="shared" si="0"/>
        <v/>
      </c>
      <c r="B40" s="15" t="str">
        <f t="shared" si="1"/>
        <v/>
      </c>
      <c r="C40" s="15" t="str">
        <f t="shared" si="2"/>
        <v/>
      </c>
      <c r="D40" s="15" t="str">
        <f t="shared" si="3"/>
        <v/>
      </c>
      <c r="E40" s="5"/>
      <c r="F40" s="15" t="str">
        <f t="shared" si="5"/>
        <v/>
      </c>
      <c r="G40" s="5"/>
      <c r="H40" s="5"/>
    </row>
    <row r="41" spans="1:8" x14ac:dyDescent="0.2">
      <c r="A41" s="5" t="str">
        <f t="shared" si="0"/>
        <v/>
      </c>
      <c r="B41" s="15" t="str">
        <f t="shared" si="1"/>
        <v/>
      </c>
      <c r="C41" s="15" t="str">
        <f t="shared" si="2"/>
        <v/>
      </c>
      <c r="D41" s="15" t="str">
        <f t="shared" si="3"/>
        <v/>
      </c>
      <c r="E41" s="5"/>
      <c r="F41" s="15" t="str">
        <f t="shared" si="5"/>
        <v/>
      </c>
      <c r="G41" s="5"/>
      <c r="H41" s="5"/>
    </row>
    <row r="42" spans="1:8" x14ac:dyDescent="0.2">
      <c r="A42" s="5" t="str">
        <f t="shared" si="0"/>
        <v/>
      </c>
      <c r="B42" s="15" t="str">
        <f t="shared" si="1"/>
        <v/>
      </c>
      <c r="C42" s="15" t="str">
        <f t="shared" si="2"/>
        <v/>
      </c>
      <c r="D42" s="15" t="str">
        <f t="shared" si="3"/>
        <v/>
      </c>
      <c r="E42" s="5"/>
      <c r="F42" s="15" t="str">
        <f t="shared" si="5"/>
        <v/>
      </c>
      <c r="G42" s="5"/>
      <c r="H42" s="5"/>
    </row>
    <row r="43" spans="1:8" x14ac:dyDescent="0.2">
      <c r="A43" s="5" t="str">
        <f t="shared" si="0"/>
        <v/>
      </c>
      <c r="B43" s="15" t="str">
        <f t="shared" si="1"/>
        <v/>
      </c>
      <c r="C43" s="15" t="str">
        <f t="shared" si="2"/>
        <v/>
      </c>
      <c r="D43" s="15" t="str">
        <f t="shared" si="3"/>
        <v/>
      </c>
      <c r="E43" s="5"/>
      <c r="F43" s="15" t="str">
        <f t="shared" si="5"/>
        <v/>
      </c>
      <c r="G43" s="5"/>
      <c r="H43" s="5"/>
    </row>
    <row r="44" spans="1:8" x14ac:dyDescent="0.2">
      <c r="A44" s="5" t="str">
        <f t="shared" ref="A44:A60" si="6">IF(A43="","",IF(A43+1&gt;$C$4,"",A43+1))</f>
        <v/>
      </c>
      <c r="B44" s="15" t="str">
        <f t="shared" ref="B44:B59" si="7">IF(A44="","",D43)</f>
        <v/>
      </c>
      <c r="C44" s="15" t="str">
        <f t="shared" ref="C44:C60" si="8">IF(A44="","",B44*$C$5)</f>
        <v/>
      </c>
      <c r="D44" s="15" t="str">
        <f t="shared" ref="D44:D59" si="9">IF(A44="","",B44-C44)</f>
        <v/>
      </c>
      <c r="E44" s="5"/>
      <c r="F44" s="15" t="str">
        <f t="shared" si="5"/>
        <v/>
      </c>
      <c r="G44" s="5"/>
      <c r="H44" s="5"/>
    </row>
    <row r="45" spans="1:8" x14ac:dyDescent="0.2">
      <c r="A45" s="5" t="str">
        <f t="shared" si="6"/>
        <v/>
      </c>
      <c r="B45" s="15" t="str">
        <f t="shared" si="7"/>
        <v/>
      </c>
      <c r="C45" s="15" t="str">
        <f t="shared" si="8"/>
        <v/>
      </c>
      <c r="D45" s="15" t="str">
        <f t="shared" si="9"/>
        <v/>
      </c>
      <c r="E45" s="5"/>
      <c r="F45" s="15" t="str">
        <f t="shared" ref="F45:F60" si="10">IF(A45="","",C45*$C$6)</f>
        <v/>
      </c>
      <c r="G45" s="5"/>
      <c r="H45" s="5"/>
    </row>
    <row r="46" spans="1:8" x14ac:dyDescent="0.2">
      <c r="A46" s="5" t="str">
        <f t="shared" si="6"/>
        <v/>
      </c>
      <c r="B46" s="15" t="str">
        <f t="shared" si="7"/>
        <v/>
      </c>
      <c r="C46" s="15" t="str">
        <f t="shared" si="8"/>
        <v/>
      </c>
      <c r="D46" s="15" t="str">
        <f t="shared" si="9"/>
        <v/>
      </c>
      <c r="E46" s="5"/>
      <c r="F46" s="15" t="str">
        <f t="shared" si="10"/>
        <v/>
      </c>
      <c r="G46" s="5"/>
      <c r="H46" s="5"/>
    </row>
    <row r="47" spans="1:8" x14ac:dyDescent="0.2">
      <c r="A47" s="5" t="str">
        <f t="shared" si="6"/>
        <v/>
      </c>
      <c r="B47" s="15" t="str">
        <f t="shared" si="7"/>
        <v/>
      </c>
      <c r="C47" s="15" t="str">
        <f t="shared" si="8"/>
        <v/>
      </c>
      <c r="D47" s="15" t="str">
        <f t="shared" si="9"/>
        <v/>
      </c>
      <c r="E47" s="5"/>
      <c r="F47" s="15" t="str">
        <f t="shared" si="10"/>
        <v/>
      </c>
      <c r="G47" s="5"/>
      <c r="H47" s="5"/>
    </row>
    <row r="48" spans="1:8" x14ac:dyDescent="0.2">
      <c r="A48" s="5" t="str">
        <f t="shared" si="6"/>
        <v/>
      </c>
      <c r="B48" s="15" t="str">
        <f t="shared" si="7"/>
        <v/>
      </c>
      <c r="C48" s="15" t="str">
        <f t="shared" si="8"/>
        <v/>
      </c>
      <c r="D48" s="15" t="str">
        <f t="shared" si="9"/>
        <v/>
      </c>
      <c r="E48" s="5"/>
      <c r="F48" s="15" t="str">
        <f t="shared" si="10"/>
        <v/>
      </c>
      <c r="G48" s="5"/>
      <c r="H48" s="5"/>
    </row>
    <row r="49" spans="1:8" x14ac:dyDescent="0.2">
      <c r="A49" s="5" t="str">
        <f t="shared" si="6"/>
        <v/>
      </c>
      <c r="B49" s="15" t="str">
        <f t="shared" si="7"/>
        <v/>
      </c>
      <c r="C49" s="15" t="str">
        <f t="shared" si="8"/>
        <v/>
      </c>
      <c r="D49" s="15" t="str">
        <f t="shared" si="9"/>
        <v/>
      </c>
      <c r="E49" s="5"/>
      <c r="F49" s="15" t="str">
        <f t="shared" si="10"/>
        <v/>
      </c>
      <c r="G49" s="5"/>
      <c r="H49" s="5"/>
    </row>
    <row r="50" spans="1:8" x14ac:dyDescent="0.2">
      <c r="A50" s="5" t="str">
        <f t="shared" si="6"/>
        <v/>
      </c>
      <c r="B50" s="15" t="str">
        <f t="shared" si="7"/>
        <v/>
      </c>
      <c r="C50" s="15" t="str">
        <f t="shared" si="8"/>
        <v/>
      </c>
      <c r="D50" s="15" t="str">
        <f t="shared" si="9"/>
        <v/>
      </c>
      <c r="E50" s="5"/>
      <c r="F50" s="15" t="str">
        <f t="shared" si="10"/>
        <v/>
      </c>
      <c r="G50" s="5"/>
      <c r="H50" s="5"/>
    </row>
    <row r="51" spans="1:8" x14ac:dyDescent="0.2">
      <c r="A51" s="5" t="str">
        <f t="shared" si="6"/>
        <v/>
      </c>
      <c r="B51" s="15" t="str">
        <f t="shared" si="7"/>
        <v/>
      </c>
      <c r="C51" s="15" t="str">
        <f t="shared" si="8"/>
        <v/>
      </c>
      <c r="D51" s="15" t="str">
        <f t="shared" si="9"/>
        <v/>
      </c>
      <c r="E51" s="5"/>
      <c r="F51" s="15" t="str">
        <f t="shared" si="10"/>
        <v/>
      </c>
      <c r="G51" s="5"/>
      <c r="H51" s="5"/>
    </row>
    <row r="52" spans="1:8" x14ac:dyDescent="0.2">
      <c r="A52" s="5" t="str">
        <f t="shared" si="6"/>
        <v/>
      </c>
      <c r="B52" s="15" t="str">
        <f t="shared" si="7"/>
        <v/>
      </c>
      <c r="C52" s="15" t="str">
        <f t="shared" si="8"/>
        <v/>
      </c>
      <c r="D52" s="15" t="str">
        <f t="shared" si="9"/>
        <v/>
      </c>
      <c r="E52" s="5"/>
      <c r="F52" s="15" t="str">
        <f t="shared" si="10"/>
        <v/>
      </c>
      <c r="G52" s="5"/>
      <c r="H52" s="5"/>
    </row>
    <row r="53" spans="1:8" x14ac:dyDescent="0.2">
      <c r="A53" s="5" t="str">
        <f t="shared" si="6"/>
        <v/>
      </c>
      <c r="B53" s="15" t="str">
        <f t="shared" si="7"/>
        <v/>
      </c>
      <c r="C53" s="15" t="str">
        <f t="shared" si="8"/>
        <v/>
      </c>
      <c r="D53" s="15" t="str">
        <f t="shared" si="9"/>
        <v/>
      </c>
      <c r="E53" s="5"/>
      <c r="F53" s="15" t="str">
        <f t="shared" si="10"/>
        <v/>
      </c>
      <c r="G53" s="5"/>
      <c r="H53" s="5"/>
    </row>
    <row r="54" spans="1:8" x14ac:dyDescent="0.2">
      <c r="A54" s="5" t="str">
        <f t="shared" si="6"/>
        <v/>
      </c>
      <c r="B54" s="15" t="str">
        <f t="shared" si="7"/>
        <v/>
      </c>
      <c r="C54" s="15" t="str">
        <f t="shared" si="8"/>
        <v/>
      </c>
      <c r="D54" s="15" t="str">
        <f t="shared" si="9"/>
        <v/>
      </c>
      <c r="E54" s="5"/>
      <c r="F54" s="15" t="str">
        <f t="shared" si="10"/>
        <v/>
      </c>
      <c r="G54" s="5"/>
      <c r="H54" s="5"/>
    </row>
    <row r="55" spans="1:8" x14ac:dyDescent="0.2">
      <c r="A55" s="5" t="str">
        <f t="shared" si="6"/>
        <v/>
      </c>
      <c r="B55" s="15" t="str">
        <f t="shared" si="7"/>
        <v/>
      </c>
      <c r="C55" s="15" t="str">
        <f t="shared" si="8"/>
        <v/>
      </c>
      <c r="D55" s="15" t="str">
        <f t="shared" si="9"/>
        <v/>
      </c>
      <c r="E55" s="5"/>
      <c r="F55" s="15" t="str">
        <f t="shared" si="10"/>
        <v/>
      </c>
      <c r="G55" s="5"/>
      <c r="H55" s="5"/>
    </row>
    <row r="56" spans="1:8" x14ac:dyDescent="0.2">
      <c r="A56" s="5" t="str">
        <f t="shared" si="6"/>
        <v/>
      </c>
      <c r="B56" s="15" t="str">
        <f t="shared" si="7"/>
        <v/>
      </c>
      <c r="C56" s="15" t="str">
        <f t="shared" si="8"/>
        <v/>
      </c>
      <c r="D56" s="15" t="str">
        <f t="shared" si="9"/>
        <v/>
      </c>
      <c r="E56" s="5"/>
      <c r="F56" s="15" t="str">
        <f t="shared" si="10"/>
        <v/>
      </c>
      <c r="G56" s="5"/>
      <c r="H56" s="5"/>
    </row>
    <row r="57" spans="1:8" x14ac:dyDescent="0.2">
      <c r="A57" s="5" t="str">
        <f t="shared" si="6"/>
        <v/>
      </c>
      <c r="B57" s="15" t="str">
        <f t="shared" si="7"/>
        <v/>
      </c>
      <c r="C57" s="15" t="str">
        <f t="shared" si="8"/>
        <v/>
      </c>
      <c r="D57" s="15" t="str">
        <f t="shared" si="9"/>
        <v/>
      </c>
      <c r="E57" s="5"/>
      <c r="F57" s="15" t="str">
        <f t="shared" si="10"/>
        <v/>
      </c>
      <c r="G57" s="5"/>
      <c r="H57" s="5"/>
    </row>
    <row r="58" spans="1:8" x14ac:dyDescent="0.2">
      <c r="A58" s="5" t="str">
        <f t="shared" si="6"/>
        <v/>
      </c>
      <c r="B58" s="15" t="str">
        <f t="shared" si="7"/>
        <v/>
      </c>
      <c r="C58" s="15" t="str">
        <f t="shared" si="8"/>
        <v/>
      </c>
      <c r="D58" s="15" t="str">
        <f t="shared" si="9"/>
        <v/>
      </c>
      <c r="E58" s="5"/>
      <c r="F58" s="15" t="str">
        <f t="shared" si="10"/>
        <v/>
      </c>
      <c r="G58" s="5"/>
      <c r="H58" s="5"/>
    </row>
    <row r="59" spans="1:8" x14ac:dyDescent="0.2">
      <c r="A59" s="5" t="str">
        <f t="shared" si="6"/>
        <v/>
      </c>
      <c r="B59" s="15" t="str">
        <f t="shared" si="7"/>
        <v/>
      </c>
      <c r="C59" s="15" t="str">
        <f t="shared" si="8"/>
        <v/>
      </c>
      <c r="D59" s="15" t="str">
        <f t="shared" si="9"/>
        <v/>
      </c>
      <c r="E59" s="5"/>
      <c r="F59" s="15" t="str">
        <f t="shared" si="10"/>
        <v/>
      </c>
      <c r="G59" s="5"/>
      <c r="H59" s="5"/>
    </row>
    <row r="60" spans="1:8" x14ac:dyDescent="0.2">
      <c r="A60" s="5" t="str">
        <f t="shared" si="6"/>
        <v/>
      </c>
      <c r="B60" s="15" t="str">
        <f>IF(A60="","",D59)</f>
        <v/>
      </c>
      <c r="C60" s="15" t="str">
        <f t="shared" si="8"/>
        <v/>
      </c>
      <c r="D60" s="15" t="str">
        <f>IF(A60="","",B60-C60)</f>
        <v/>
      </c>
      <c r="E60" s="5"/>
      <c r="F60" s="15" t="str">
        <f t="shared" si="10"/>
        <v/>
      </c>
      <c r="G60" s="5"/>
      <c r="H60" s="5"/>
    </row>
    <row r="61" spans="1:8" x14ac:dyDescent="0.2">
      <c r="A61" s="5"/>
      <c r="B61" s="5"/>
      <c r="C61" s="5"/>
      <c r="D61" s="5"/>
      <c r="E61" s="5"/>
      <c r="F61" s="5"/>
      <c r="G61" s="5"/>
      <c r="H61" s="5"/>
    </row>
    <row r="62" spans="1:8" x14ac:dyDescent="0.2">
      <c r="A62" s="5"/>
      <c r="B62" s="5"/>
      <c r="C62" s="5"/>
      <c r="D62" s="5"/>
      <c r="E62" s="5"/>
      <c r="F62" s="5"/>
      <c r="G62" s="5"/>
      <c r="H62" s="5"/>
    </row>
    <row r="63" spans="1:8" x14ac:dyDescent="0.2">
      <c r="A63" s="5"/>
      <c r="B63" s="5"/>
      <c r="C63" s="5"/>
      <c r="D63" s="5"/>
      <c r="E63" s="5"/>
      <c r="F63" s="5"/>
      <c r="G63" s="5"/>
      <c r="H63" s="5"/>
    </row>
    <row r="64" spans="1:8" x14ac:dyDescent="0.2">
      <c r="A64" s="5"/>
      <c r="B64" s="5"/>
      <c r="C64" s="5"/>
      <c r="D64" s="5"/>
      <c r="E64" s="5"/>
      <c r="F64" s="5"/>
      <c r="G64" s="5"/>
      <c r="H64" s="5"/>
    </row>
    <row r="65" spans="1:8" x14ac:dyDescent="0.2">
      <c r="A65" s="5"/>
      <c r="B65" s="5"/>
      <c r="C65" s="5"/>
      <c r="D65" s="5"/>
      <c r="E65" s="5"/>
      <c r="F65" s="5"/>
      <c r="G65" s="5"/>
      <c r="H65" s="5"/>
    </row>
    <row r="66" spans="1:8" x14ac:dyDescent="0.2">
      <c r="A66" s="5"/>
      <c r="B66" s="5"/>
      <c r="C66" s="5"/>
      <c r="D66" s="5"/>
      <c r="E66" s="5"/>
      <c r="F66" s="5"/>
      <c r="G66" s="5"/>
      <c r="H66" s="5"/>
    </row>
    <row r="67" spans="1:8" x14ac:dyDescent="0.2">
      <c r="A67" s="5"/>
      <c r="B67" s="5"/>
      <c r="C67" s="5"/>
      <c r="D67" s="5"/>
      <c r="E67" s="5"/>
      <c r="F67" s="5"/>
      <c r="G67" s="5"/>
      <c r="H67" s="5"/>
    </row>
    <row r="68" spans="1:8" x14ac:dyDescent="0.2">
      <c r="A68" s="5"/>
      <c r="B68" s="5"/>
      <c r="C68" s="5"/>
      <c r="D68" s="5"/>
      <c r="E68" s="5"/>
      <c r="F68" s="5"/>
      <c r="G68" s="5"/>
      <c r="H68" s="5"/>
    </row>
    <row r="69" spans="1:8" x14ac:dyDescent="0.2">
      <c r="A69" s="5"/>
      <c r="B69" s="5"/>
      <c r="C69" s="5"/>
      <c r="D69" s="5"/>
      <c r="E69" s="5"/>
      <c r="F69" s="5"/>
      <c r="G69" s="5"/>
      <c r="H69" s="5"/>
    </row>
    <row r="70" spans="1:8" x14ac:dyDescent="0.2">
      <c r="A70" s="5"/>
      <c r="B70" s="5"/>
      <c r="C70" s="5"/>
      <c r="D70" s="5"/>
      <c r="E70" s="5"/>
      <c r="F70" s="5"/>
      <c r="G70" s="5"/>
      <c r="H70" s="5"/>
    </row>
    <row r="71" spans="1:8" x14ac:dyDescent="0.2">
      <c r="A71" s="5"/>
      <c r="B71" s="5"/>
      <c r="C71" s="5"/>
      <c r="D71" s="5"/>
      <c r="E71" s="5"/>
      <c r="F71" s="5"/>
      <c r="G71" s="5"/>
      <c r="H71" s="5"/>
    </row>
    <row r="72" spans="1:8" x14ac:dyDescent="0.2">
      <c r="A72" s="5"/>
      <c r="B72" s="5"/>
      <c r="C72" s="5"/>
      <c r="D72" s="5"/>
      <c r="E72" s="5"/>
      <c r="F72" s="5"/>
      <c r="G72" s="5"/>
      <c r="H72" s="5"/>
    </row>
  </sheetData>
  <phoneticPr fontId="6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horizontalDpi="4294967292" verticalDpi="4294967292" r:id="rId1"/>
  <headerFooter alignWithMargins="0">
    <oddHeader>&amp;C&amp;F       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>
      <pane ySplit="6" topLeftCell="A7" activePane="bottomLeft" state="frozen"/>
      <selection pane="bottomLeft" activeCell="C3" sqref="C3"/>
    </sheetView>
  </sheetViews>
  <sheetFormatPr baseColWidth="10" defaultRowHeight="12.75" x14ac:dyDescent="0.2"/>
  <cols>
    <col min="1" max="1" width="10.28515625" customWidth="1"/>
    <col min="2" max="2" width="11.28515625" customWidth="1"/>
    <col min="3" max="3" width="12.42578125" customWidth="1"/>
    <col min="4" max="4" width="13.28515625" customWidth="1"/>
    <col min="5" max="5" width="14.7109375" customWidth="1"/>
    <col min="6" max="6" width="13.42578125" customWidth="1"/>
  </cols>
  <sheetData>
    <row r="1" spans="1:6" x14ac:dyDescent="0.2">
      <c r="A1" s="35" t="s">
        <v>19</v>
      </c>
      <c r="B1" s="9"/>
      <c r="C1" s="9"/>
      <c r="D1" s="9"/>
      <c r="E1" s="9"/>
      <c r="F1" s="9"/>
    </row>
    <row r="2" spans="1:6" x14ac:dyDescent="0.2">
      <c r="A2" s="9"/>
      <c r="B2" s="9"/>
      <c r="C2" s="9"/>
      <c r="D2" s="9"/>
      <c r="E2" s="9"/>
      <c r="F2" s="9"/>
    </row>
    <row r="3" spans="1:6" x14ac:dyDescent="0.2">
      <c r="A3" s="9" t="s">
        <v>1</v>
      </c>
      <c r="B3" s="9"/>
      <c r="C3" s="40">
        <v>200000</v>
      </c>
      <c r="D3" s="9"/>
      <c r="E3" s="9" t="s">
        <v>20</v>
      </c>
      <c r="F3" s="9"/>
    </row>
    <row r="4" spans="1:6" x14ac:dyDescent="0.2">
      <c r="A4" s="9" t="s">
        <v>21</v>
      </c>
      <c r="B4" s="9"/>
      <c r="C4" s="41">
        <v>0.05</v>
      </c>
      <c r="D4" s="9"/>
      <c r="E4" s="9" t="s">
        <v>22</v>
      </c>
      <c r="F4" s="39">
        <f>SUM(B7:B56)</f>
        <v>0.99999999999999867</v>
      </c>
    </row>
    <row r="5" spans="1:6" x14ac:dyDescent="0.2">
      <c r="A5" s="9" t="s">
        <v>4</v>
      </c>
      <c r="B5" s="9"/>
      <c r="C5" s="41">
        <v>0.2</v>
      </c>
      <c r="D5" s="9"/>
      <c r="E5" s="9"/>
      <c r="F5" s="9"/>
    </row>
    <row r="6" spans="1:6" ht="24.75" customHeight="1" x14ac:dyDescent="0.2">
      <c r="A6" s="37" t="s">
        <v>6</v>
      </c>
      <c r="B6" s="38" t="s">
        <v>23</v>
      </c>
      <c r="C6" s="38" t="s">
        <v>24</v>
      </c>
      <c r="D6" s="9" t="s">
        <v>25</v>
      </c>
      <c r="E6" s="38" t="s">
        <v>26</v>
      </c>
      <c r="F6" s="36">
        <f>NPV(C4,D7:D56)</f>
        <v>19605.79713911223</v>
      </c>
    </row>
    <row r="7" spans="1:6" x14ac:dyDescent="0.2">
      <c r="A7" s="9">
        <v>1</v>
      </c>
      <c r="B7" s="104">
        <v>0.04</v>
      </c>
      <c r="C7" s="36">
        <f>$C$3*B7</f>
        <v>8000</v>
      </c>
      <c r="D7" s="36">
        <f>C7*$C$5</f>
        <v>1600</v>
      </c>
      <c r="E7" s="9"/>
      <c r="F7" s="9"/>
    </row>
    <row r="8" spans="1:6" x14ac:dyDescent="0.2">
      <c r="A8" s="9">
        <v>2</v>
      </c>
      <c r="B8" s="104">
        <f>B7</f>
        <v>0.04</v>
      </c>
      <c r="C8" s="36">
        <f t="shared" ref="C8:C23" si="0">$C$3*B8</f>
        <v>8000</v>
      </c>
      <c r="D8" s="36">
        <f t="shared" ref="D8:D23" si="1">C8*$C$5</f>
        <v>1600</v>
      </c>
      <c r="E8" s="9"/>
      <c r="F8" s="42"/>
    </row>
    <row r="9" spans="1:6" x14ac:dyDescent="0.2">
      <c r="A9" s="9">
        <v>3</v>
      </c>
      <c r="B9" s="104">
        <f t="shared" ref="B9:B16" si="2">B8</f>
        <v>0.04</v>
      </c>
      <c r="C9" s="36">
        <f t="shared" si="0"/>
        <v>8000</v>
      </c>
      <c r="D9" s="36">
        <f t="shared" si="1"/>
        <v>1600</v>
      </c>
      <c r="E9" s="9"/>
      <c r="F9" s="9"/>
    </row>
    <row r="10" spans="1:6" x14ac:dyDescent="0.2">
      <c r="A10" s="9">
        <v>4</v>
      </c>
      <c r="B10" s="104">
        <f t="shared" si="2"/>
        <v>0.04</v>
      </c>
      <c r="C10" s="36">
        <f t="shared" si="0"/>
        <v>8000</v>
      </c>
      <c r="D10" s="36">
        <f t="shared" si="1"/>
        <v>1600</v>
      </c>
      <c r="E10" s="9"/>
      <c r="F10" s="9"/>
    </row>
    <row r="11" spans="1:6" x14ac:dyDescent="0.2">
      <c r="A11" s="9">
        <v>5</v>
      </c>
      <c r="B11" s="104">
        <f t="shared" si="2"/>
        <v>0.04</v>
      </c>
      <c r="C11" s="36">
        <f t="shared" si="0"/>
        <v>8000</v>
      </c>
      <c r="D11" s="36">
        <f t="shared" si="1"/>
        <v>1600</v>
      </c>
      <c r="E11" s="9"/>
      <c r="F11" s="9"/>
    </row>
    <row r="12" spans="1:6" x14ac:dyDescent="0.2">
      <c r="A12" s="9">
        <v>6</v>
      </c>
      <c r="B12" s="104">
        <f t="shared" si="2"/>
        <v>0.04</v>
      </c>
      <c r="C12" s="36">
        <f t="shared" si="0"/>
        <v>8000</v>
      </c>
      <c r="D12" s="36">
        <f t="shared" si="1"/>
        <v>1600</v>
      </c>
      <c r="E12" s="9"/>
      <c r="F12" s="9"/>
    </row>
    <row r="13" spans="1:6" x14ac:dyDescent="0.2">
      <c r="A13" s="9">
        <v>7</v>
      </c>
      <c r="B13" s="104">
        <f t="shared" si="2"/>
        <v>0.04</v>
      </c>
      <c r="C13" s="36">
        <f t="shared" si="0"/>
        <v>8000</v>
      </c>
      <c r="D13" s="36">
        <f t="shared" si="1"/>
        <v>1600</v>
      </c>
      <c r="E13" s="9"/>
      <c r="F13" s="9"/>
    </row>
    <row r="14" spans="1:6" x14ac:dyDescent="0.2">
      <c r="A14" s="9">
        <v>8</v>
      </c>
      <c r="B14" s="104">
        <f t="shared" si="2"/>
        <v>0.04</v>
      </c>
      <c r="C14" s="36">
        <f t="shared" si="0"/>
        <v>8000</v>
      </c>
      <c r="D14" s="36">
        <f t="shared" si="1"/>
        <v>1600</v>
      </c>
      <c r="E14" s="9"/>
      <c r="F14" s="9"/>
    </row>
    <row r="15" spans="1:6" x14ac:dyDescent="0.2">
      <c r="A15" s="9">
        <v>9</v>
      </c>
      <c r="B15" s="104">
        <f t="shared" si="2"/>
        <v>0.04</v>
      </c>
      <c r="C15" s="36">
        <f t="shared" si="0"/>
        <v>8000</v>
      </c>
      <c r="D15" s="36">
        <f t="shared" si="1"/>
        <v>1600</v>
      </c>
      <c r="E15" s="9"/>
      <c r="F15" s="9"/>
    </row>
    <row r="16" spans="1:6" x14ac:dyDescent="0.2">
      <c r="A16" s="9">
        <v>10</v>
      </c>
      <c r="B16" s="104">
        <f t="shared" si="2"/>
        <v>0.04</v>
      </c>
      <c r="C16" s="36">
        <f t="shared" si="0"/>
        <v>8000</v>
      </c>
      <c r="D16" s="36">
        <f t="shared" si="1"/>
        <v>1600</v>
      </c>
      <c r="E16" s="9"/>
      <c r="F16" s="9"/>
    </row>
    <row r="17" spans="1:6" x14ac:dyDescent="0.2">
      <c r="A17" s="9">
        <v>11</v>
      </c>
      <c r="B17" s="104">
        <v>2.5000000000000001E-2</v>
      </c>
      <c r="C17" s="36">
        <f t="shared" si="0"/>
        <v>5000</v>
      </c>
      <c r="D17" s="36">
        <f t="shared" si="1"/>
        <v>1000</v>
      </c>
      <c r="E17" s="9"/>
      <c r="F17" s="9"/>
    </row>
    <row r="18" spans="1:6" x14ac:dyDescent="0.2">
      <c r="A18" s="9">
        <v>12</v>
      </c>
      <c r="B18" s="104">
        <v>2.5000000000000001E-2</v>
      </c>
      <c r="C18" s="36">
        <f t="shared" si="0"/>
        <v>5000</v>
      </c>
      <c r="D18" s="36">
        <f t="shared" si="1"/>
        <v>1000</v>
      </c>
      <c r="E18" s="9"/>
      <c r="F18" s="9"/>
    </row>
    <row r="19" spans="1:6" x14ac:dyDescent="0.2">
      <c r="A19" s="9">
        <v>13</v>
      </c>
      <c r="B19" s="104">
        <v>2.5000000000000001E-2</v>
      </c>
      <c r="C19" s="36">
        <f t="shared" si="0"/>
        <v>5000</v>
      </c>
      <c r="D19" s="36">
        <f t="shared" si="1"/>
        <v>1000</v>
      </c>
      <c r="E19" s="9"/>
      <c r="F19" s="9"/>
    </row>
    <row r="20" spans="1:6" x14ac:dyDescent="0.2">
      <c r="A20" s="9">
        <v>14</v>
      </c>
      <c r="B20" s="104">
        <v>2.5000000000000001E-2</v>
      </c>
      <c r="C20" s="36">
        <f t="shared" si="0"/>
        <v>5000</v>
      </c>
      <c r="D20" s="36">
        <f t="shared" si="1"/>
        <v>1000</v>
      </c>
      <c r="E20" s="9"/>
      <c r="F20" s="9"/>
    </row>
    <row r="21" spans="1:6" x14ac:dyDescent="0.2">
      <c r="A21" s="9">
        <v>15</v>
      </c>
      <c r="B21" s="104">
        <v>2.5000000000000001E-2</v>
      </c>
      <c r="C21" s="36">
        <f t="shared" si="0"/>
        <v>5000</v>
      </c>
      <c r="D21" s="36">
        <f t="shared" si="1"/>
        <v>1000</v>
      </c>
      <c r="E21" s="9"/>
      <c r="F21" s="9"/>
    </row>
    <row r="22" spans="1:6" x14ac:dyDescent="0.2">
      <c r="A22" s="9">
        <v>16</v>
      </c>
      <c r="B22" s="104">
        <v>2.5000000000000001E-2</v>
      </c>
      <c r="C22" s="36">
        <f t="shared" si="0"/>
        <v>5000</v>
      </c>
      <c r="D22" s="36">
        <f t="shared" si="1"/>
        <v>1000</v>
      </c>
      <c r="E22" s="9"/>
      <c r="F22" s="9"/>
    </row>
    <row r="23" spans="1:6" x14ac:dyDescent="0.2">
      <c r="A23" s="9">
        <v>17</v>
      </c>
      <c r="B23" s="104">
        <v>2.5000000000000001E-2</v>
      </c>
      <c r="C23" s="36">
        <f t="shared" si="0"/>
        <v>5000</v>
      </c>
      <c r="D23" s="36">
        <f t="shared" si="1"/>
        <v>1000</v>
      </c>
      <c r="E23" s="9"/>
      <c r="F23" s="9"/>
    </row>
    <row r="24" spans="1:6" x14ac:dyDescent="0.2">
      <c r="A24" s="9">
        <v>18</v>
      </c>
      <c r="B24" s="104">
        <v>2.5000000000000001E-2</v>
      </c>
      <c r="C24" s="36">
        <f t="shared" ref="C24:C39" si="3">$C$3*B24</f>
        <v>5000</v>
      </c>
      <c r="D24" s="36">
        <f t="shared" ref="D24:D39" si="4">C24*$C$5</f>
        <v>1000</v>
      </c>
      <c r="E24" s="9"/>
      <c r="F24" s="9"/>
    </row>
    <row r="25" spans="1:6" x14ac:dyDescent="0.2">
      <c r="A25" s="9">
        <v>19</v>
      </c>
      <c r="B25" s="104">
        <v>1.2500000000000001E-2</v>
      </c>
      <c r="C25" s="36">
        <f t="shared" si="3"/>
        <v>2500</v>
      </c>
      <c r="D25" s="36">
        <f t="shared" si="4"/>
        <v>500</v>
      </c>
      <c r="E25" s="9"/>
      <c r="F25" s="9"/>
    </row>
    <row r="26" spans="1:6" x14ac:dyDescent="0.2">
      <c r="A26" s="9">
        <v>20</v>
      </c>
      <c r="B26" s="104">
        <v>1.2500000000000001E-2</v>
      </c>
      <c r="C26" s="36">
        <f t="shared" si="3"/>
        <v>2500</v>
      </c>
      <c r="D26" s="36">
        <f t="shared" si="4"/>
        <v>500</v>
      </c>
      <c r="E26" s="9"/>
      <c r="F26" s="9"/>
    </row>
    <row r="27" spans="1:6" x14ac:dyDescent="0.2">
      <c r="A27" s="9">
        <v>21</v>
      </c>
      <c r="B27" s="104">
        <v>1.2500000000000001E-2</v>
      </c>
      <c r="C27" s="36">
        <f t="shared" si="3"/>
        <v>2500</v>
      </c>
      <c r="D27" s="36">
        <f t="shared" si="4"/>
        <v>500</v>
      </c>
      <c r="E27" s="9"/>
      <c r="F27" s="9"/>
    </row>
    <row r="28" spans="1:6" x14ac:dyDescent="0.2">
      <c r="A28" s="9">
        <v>22</v>
      </c>
      <c r="B28" s="104">
        <v>1.2500000000000001E-2</v>
      </c>
      <c r="C28" s="36">
        <f t="shared" si="3"/>
        <v>2500</v>
      </c>
      <c r="D28" s="36">
        <f t="shared" si="4"/>
        <v>500</v>
      </c>
      <c r="E28" s="9"/>
      <c r="F28" s="9"/>
    </row>
    <row r="29" spans="1:6" x14ac:dyDescent="0.2">
      <c r="A29" s="9">
        <v>23</v>
      </c>
      <c r="B29" s="104">
        <v>1.2500000000000001E-2</v>
      </c>
      <c r="C29" s="36">
        <f t="shared" si="3"/>
        <v>2500</v>
      </c>
      <c r="D29" s="36">
        <f t="shared" si="4"/>
        <v>500</v>
      </c>
      <c r="E29" s="9"/>
      <c r="F29" s="9"/>
    </row>
    <row r="30" spans="1:6" x14ac:dyDescent="0.2">
      <c r="A30" s="9">
        <v>24</v>
      </c>
      <c r="B30" s="104">
        <v>1.2500000000000001E-2</v>
      </c>
      <c r="C30" s="36">
        <f t="shared" si="3"/>
        <v>2500</v>
      </c>
      <c r="D30" s="36">
        <f t="shared" si="4"/>
        <v>500</v>
      </c>
      <c r="E30" s="9"/>
      <c r="F30" s="9"/>
    </row>
    <row r="31" spans="1:6" x14ac:dyDescent="0.2">
      <c r="A31" s="9">
        <v>25</v>
      </c>
      <c r="B31" s="104">
        <v>1.2500000000000001E-2</v>
      </c>
      <c r="C31" s="36">
        <f t="shared" si="3"/>
        <v>2500</v>
      </c>
      <c r="D31" s="36">
        <f t="shared" si="4"/>
        <v>500</v>
      </c>
      <c r="E31" s="9"/>
      <c r="F31" s="9"/>
    </row>
    <row r="32" spans="1:6" x14ac:dyDescent="0.2">
      <c r="A32" s="9">
        <v>26</v>
      </c>
      <c r="B32" s="104">
        <v>1.2500000000000001E-2</v>
      </c>
      <c r="C32" s="36">
        <f t="shared" si="3"/>
        <v>2500</v>
      </c>
      <c r="D32" s="36">
        <f t="shared" si="4"/>
        <v>500</v>
      </c>
      <c r="E32" s="9"/>
      <c r="F32" s="9"/>
    </row>
    <row r="33" spans="1:6" x14ac:dyDescent="0.2">
      <c r="A33" s="9">
        <v>27</v>
      </c>
      <c r="B33" s="104">
        <v>1.2500000000000001E-2</v>
      </c>
      <c r="C33" s="36">
        <f t="shared" si="3"/>
        <v>2500</v>
      </c>
      <c r="D33" s="36">
        <f t="shared" si="4"/>
        <v>500</v>
      </c>
      <c r="E33" s="9"/>
      <c r="F33" s="9"/>
    </row>
    <row r="34" spans="1:6" x14ac:dyDescent="0.2">
      <c r="A34" s="9">
        <v>28</v>
      </c>
      <c r="B34" s="104">
        <v>1.2500000000000001E-2</v>
      </c>
      <c r="C34" s="36">
        <f t="shared" si="3"/>
        <v>2500</v>
      </c>
      <c r="D34" s="36">
        <f t="shared" si="4"/>
        <v>500</v>
      </c>
      <c r="E34" s="9"/>
      <c r="F34" s="9"/>
    </row>
    <row r="35" spans="1:6" x14ac:dyDescent="0.2">
      <c r="A35" s="9">
        <v>29</v>
      </c>
      <c r="B35" s="104">
        <v>1.2500000000000001E-2</v>
      </c>
      <c r="C35" s="36">
        <f t="shared" si="3"/>
        <v>2500</v>
      </c>
      <c r="D35" s="36">
        <f t="shared" si="4"/>
        <v>500</v>
      </c>
      <c r="E35" s="9"/>
      <c r="F35" s="9"/>
    </row>
    <row r="36" spans="1:6" x14ac:dyDescent="0.2">
      <c r="A36" s="9">
        <v>30</v>
      </c>
      <c r="B36" s="104">
        <v>1.2500000000000001E-2</v>
      </c>
      <c r="C36" s="36">
        <f t="shared" si="3"/>
        <v>2500</v>
      </c>
      <c r="D36" s="36">
        <f t="shared" si="4"/>
        <v>500</v>
      </c>
      <c r="E36" s="9"/>
      <c r="F36" s="9"/>
    </row>
    <row r="37" spans="1:6" x14ac:dyDescent="0.2">
      <c r="A37" s="9">
        <v>31</v>
      </c>
      <c r="B37" s="104">
        <v>1.2500000000000001E-2</v>
      </c>
      <c r="C37" s="36">
        <f t="shared" si="3"/>
        <v>2500</v>
      </c>
      <c r="D37" s="36">
        <f t="shared" si="4"/>
        <v>500</v>
      </c>
      <c r="E37" s="9"/>
      <c r="F37" s="9"/>
    </row>
    <row r="38" spans="1:6" x14ac:dyDescent="0.2">
      <c r="A38" s="9">
        <v>32</v>
      </c>
      <c r="B38" s="104">
        <v>1.2500000000000001E-2</v>
      </c>
      <c r="C38" s="36">
        <f t="shared" si="3"/>
        <v>2500</v>
      </c>
      <c r="D38" s="36">
        <f t="shared" si="4"/>
        <v>500</v>
      </c>
      <c r="E38" s="9"/>
      <c r="F38" s="9"/>
    </row>
    <row r="39" spans="1:6" x14ac:dyDescent="0.2">
      <c r="A39" s="9">
        <v>33</v>
      </c>
      <c r="B39" s="104">
        <v>1.2500000000000001E-2</v>
      </c>
      <c r="C39" s="36">
        <f t="shared" si="3"/>
        <v>2500</v>
      </c>
      <c r="D39" s="36">
        <f t="shared" si="4"/>
        <v>500</v>
      </c>
      <c r="E39" s="9"/>
      <c r="F39" s="9"/>
    </row>
    <row r="40" spans="1:6" x14ac:dyDescent="0.2">
      <c r="A40" s="9">
        <v>34</v>
      </c>
      <c r="B40" s="104">
        <v>1.2500000000000001E-2</v>
      </c>
      <c r="C40" s="36">
        <f t="shared" ref="C40:C55" si="5">$C$3*B40</f>
        <v>2500</v>
      </c>
      <c r="D40" s="36">
        <f t="shared" ref="D40:D55" si="6">C40*$C$5</f>
        <v>500</v>
      </c>
      <c r="E40" s="9"/>
      <c r="F40" s="9"/>
    </row>
    <row r="41" spans="1:6" x14ac:dyDescent="0.2">
      <c r="A41" s="9">
        <v>35</v>
      </c>
      <c r="B41" s="104">
        <v>1.2500000000000001E-2</v>
      </c>
      <c r="C41" s="36">
        <f t="shared" si="5"/>
        <v>2500</v>
      </c>
      <c r="D41" s="36">
        <f t="shared" si="6"/>
        <v>500</v>
      </c>
      <c r="E41" s="9"/>
      <c r="F41" s="9"/>
    </row>
    <row r="42" spans="1:6" x14ac:dyDescent="0.2">
      <c r="A42" s="9">
        <v>36</v>
      </c>
      <c r="B42" s="104">
        <v>1.2500000000000001E-2</v>
      </c>
      <c r="C42" s="36">
        <f t="shared" si="5"/>
        <v>2500</v>
      </c>
      <c r="D42" s="36">
        <f t="shared" si="6"/>
        <v>500</v>
      </c>
      <c r="E42" s="9"/>
      <c r="F42" s="9"/>
    </row>
    <row r="43" spans="1:6" x14ac:dyDescent="0.2">
      <c r="A43" s="9">
        <v>37</v>
      </c>
      <c r="B43" s="104">
        <v>1.2500000000000001E-2</v>
      </c>
      <c r="C43" s="36">
        <f t="shared" si="5"/>
        <v>2500</v>
      </c>
      <c r="D43" s="36">
        <f t="shared" si="6"/>
        <v>500</v>
      </c>
      <c r="E43" s="9"/>
      <c r="F43" s="9"/>
    </row>
    <row r="44" spans="1:6" x14ac:dyDescent="0.2">
      <c r="A44" s="9">
        <v>38</v>
      </c>
      <c r="B44" s="104">
        <v>1.2500000000000001E-2</v>
      </c>
      <c r="C44" s="36">
        <f t="shared" si="5"/>
        <v>2500</v>
      </c>
      <c r="D44" s="36">
        <f t="shared" si="6"/>
        <v>500</v>
      </c>
      <c r="E44" s="9"/>
      <c r="F44" s="9"/>
    </row>
    <row r="45" spans="1:6" x14ac:dyDescent="0.2">
      <c r="A45" s="9">
        <v>39</v>
      </c>
      <c r="B45" s="104">
        <v>1.2500000000000001E-2</v>
      </c>
      <c r="C45" s="36">
        <f t="shared" si="5"/>
        <v>2500</v>
      </c>
      <c r="D45" s="36">
        <f t="shared" si="6"/>
        <v>500</v>
      </c>
      <c r="E45" s="9"/>
      <c r="F45" s="9"/>
    </row>
    <row r="46" spans="1:6" x14ac:dyDescent="0.2">
      <c r="A46" s="9">
        <v>40</v>
      </c>
      <c r="B46" s="104">
        <v>1.2500000000000001E-2</v>
      </c>
      <c r="C46" s="36">
        <f t="shared" si="5"/>
        <v>2500</v>
      </c>
      <c r="D46" s="36">
        <f t="shared" si="6"/>
        <v>500</v>
      </c>
      <c r="E46" s="9"/>
      <c r="F46" s="9"/>
    </row>
    <row r="47" spans="1:6" x14ac:dyDescent="0.2">
      <c r="A47" s="9">
        <v>41</v>
      </c>
      <c r="B47" s="104">
        <v>1.2500000000000001E-2</v>
      </c>
      <c r="C47" s="36">
        <f t="shared" si="5"/>
        <v>2500</v>
      </c>
      <c r="D47" s="36">
        <f t="shared" si="6"/>
        <v>500</v>
      </c>
      <c r="E47" s="9"/>
      <c r="F47" s="9"/>
    </row>
    <row r="48" spans="1:6" x14ac:dyDescent="0.2">
      <c r="A48" s="9">
        <v>42</v>
      </c>
      <c r="B48" s="104">
        <v>1.2500000000000001E-2</v>
      </c>
      <c r="C48" s="36">
        <f t="shared" si="5"/>
        <v>2500</v>
      </c>
      <c r="D48" s="36">
        <f t="shared" si="6"/>
        <v>500</v>
      </c>
      <c r="E48" s="9"/>
      <c r="F48" s="9"/>
    </row>
    <row r="49" spans="1:6" x14ac:dyDescent="0.2">
      <c r="A49" s="9">
        <v>43</v>
      </c>
      <c r="B49" s="104">
        <v>1.2500000000000001E-2</v>
      </c>
      <c r="C49" s="36">
        <f t="shared" si="5"/>
        <v>2500</v>
      </c>
      <c r="D49" s="36">
        <f t="shared" si="6"/>
        <v>500</v>
      </c>
      <c r="E49" s="9"/>
      <c r="F49" s="9"/>
    </row>
    <row r="50" spans="1:6" x14ac:dyDescent="0.2">
      <c r="A50" s="9">
        <v>44</v>
      </c>
      <c r="B50" s="104">
        <v>1.2500000000000001E-2</v>
      </c>
      <c r="C50" s="36">
        <f t="shared" si="5"/>
        <v>2500</v>
      </c>
      <c r="D50" s="36">
        <f t="shared" si="6"/>
        <v>500</v>
      </c>
      <c r="E50" s="9"/>
      <c r="F50" s="9"/>
    </row>
    <row r="51" spans="1:6" x14ac:dyDescent="0.2">
      <c r="A51" s="9">
        <v>45</v>
      </c>
      <c r="B51" s="104">
        <v>1.2500000000000001E-2</v>
      </c>
      <c r="C51" s="36">
        <f t="shared" si="5"/>
        <v>2500</v>
      </c>
      <c r="D51" s="36">
        <f t="shared" si="6"/>
        <v>500</v>
      </c>
      <c r="E51" s="9"/>
      <c r="F51" s="9"/>
    </row>
    <row r="52" spans="1:6" x14ac:dyDescent="0.2">
      <c r="A52" s="9">
        <v>46</v>
      </c>
      <c r="B52" s="104">
        <v>1.2500000000000001E-2</v>
      </c>
      <c r="C52" s="36">
        <f t="shared" si="5"/>
        <v>2500</v>
      </c>
      <c r="D52" s="36">
        <f t="shared" si="6"/>
        <v>500</v>
      </c>
      <c r="E52" s="9"/>
      <c r="F52" s="9"/>
    </row>
    <row r="53" spans="1:6" x14ac:dyDescent="0.2">
      <c r="A53" s="9">
        <v>47</v>
      </c>
      <c r="B53" s="104">
        <v>1.2500000000000001E-2</v>
      </c>
      <c r="C53" s="36">
        <f t="shared" si="5"/>
        <v>2500</v>
      </c>
      <c r="D53" s="36">
        <f t="shared" si="6"/>
        <v>500</v>
      </c>
      <c r="E53" s="9"/>
      <c r="F53" s="9"/>
    </row>
    <row r="54" spans="1:6" x14ac:dyDescent="0.2">
      <c r="A54" s="9">
        <v>48</v>
      </c>
      <c r="B54" s="104">
        <v>1.2500000000000001E-2</v>
      </c>
      <c r="C54" s="36">
        <f t="shared" si="5"/>
        <v>2500</v>
      </c>
      <c r="D54" s="36">
        <f t="shared" si="6"/>
        <v>500</v>
      </c>
      <c r="E54" s="9"/>
      <c r="F54" s="9"/>
    </row>
    <row r="55" spans="1:6" x14ac:dyDescent="0.2">
      <c r="A55" s="9">
        <v>49</v>
      </c>
      <c r="B55" s="104">
        <v>1.2500000000000001E-2</v>
      </c>
      <c r="C55" s="36">
        <f t="shared" si="5"/>
        <v>2500</v>
      </c>
      <c r="D55" s="36">
        <f t="shared" si="6"/>
        <v>500</v>
      </c>
      <c r="E55" s="9"/>
      <c r="F55" s="9"/>
    </row>
    <row r="56" spans="1:6" x14ac:dyDescent="0.2">
      <c r="A56" s="9">
        <v>50</v>
      </c>
      <c r="B56" s="104">
        <v>1.2500000000000001E-2</v>
      </c>
      <c r="C56" s="36">
        <f>$C$3*B56</f>
        <v>2500</v>
      </c>
      <c r="D56" s="36">
        <f>C56*$C$5</f>
        <v>500</v>
      </c>
      <c r="E56" s="9"/>
      <c r="F56" s="9"/>
    </row>
    <row r="57" spans="1:6" x14ac:dyDescent="0.2">
      <c r="A57" s="9"/>
      <c r="B57" s="9"/>
      <c r="C57" s="36"/>
      <c r="D57" s="9"/>
      <c r="E57" s="9"/>
      <c r="F57" s="9"/>
    </row>
    <row r="58" spans="1:6" x14ac:dyDescent="0.2">
      <c r="A58" t="s">
        <v>78</v>
      </c>
      <c r="B58" s="113">
        <f>SUM(B7:B56)</f>
        <v>0.99999999999999867</v>
      </c>
    </row>
  </sheetData>
  <phoneticPr fontId="6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horizontalDpi="4294967292" verticalDpi="0" r:id="rId1"/>
  <headerFooter alignWithMargins="0">
    <oddHeader>&amp;C&amp;F       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3" sqref="B3"/>
    </sheetView>
  </sheetViews>
  <sheetFormatPr baseColWidth="10" defaultRowHeight="12.75" x14ac:dyDescent="0.2"/>
  <cols>
    <col min="1" max="1" width="20.7109375" customWidth="1"/>
  </cols>
  <sheetData>
    <row r="1" spans="1:3" x14ac:dyDescent="0.2">
      <c r="A1" s="35" t="s">
        <v>27</v>
      </c>
      <c r="B1" s="9"/>
      <c r="C1" s="9"/>
    </row>
    <row r="2" spans="1:3" x14ac:dyDescent="0.2">
      <c r="A2" s="9"/>
      <c r="B2" s="9"/>
      <c r="C2" s="9"/>
    </row>
    <row r="3" spans="1:3" x14ac:dyDescent="0.2">
      <c r="A3" s="9" t="s">
        <v>1</v>
      </c>
      <c r="B3" s="40">
        <v>210000</v>
      </c>
      <c r="C3" s="9"/>
    </row>
    <row r="4" spans="1:3" x14ac:dyDescent="0.2">
      <c r="A4" s="9"/>
      <c r="B4" s="9"/>
      <c r="C4" s="9"/>
    </row>
    <row r="5" spans="1:3" x14ac:dyDescent="0.2">
      <c r="A5" s="9" t="s">
        <v>28</v>
      </c>
      <c r="B5" s="44">
        <v>600000</v>
      </c>
      <c r="C5" s="139" t="s">
        <v>99</v>
      </c>
    </row>
    <row r="6" spans="1:3" x14ac:dyDescent="0.2">
      <c r="A6" s="9" t="s">
        <v>29</v>
      </c>
      <c r="B6" s="44">
        <v>150000</v>
      </c>
      <c r="C6" s="139" t="s">
        <v>99</v>
      </c>
    </row>
    <row r="7" spans="1:3" x14ac:dyDescent="0.2">
      <c r="A7" s="9"/>
      <c r="B7" s="9"/>
      <c r="C7" s="9"/>
    </row>
    <row r="8" spans="1:3" x14ac:dyDescent="0.2">
      <c r="A8" s="9" t="s">
        <v>24</v>
      </c>
      <c r="B8" s="36">
        <f>B3/B5*B6</f>
        <v>52500</v>
      </c>
      <c r="C8" s="9"/>
    </row>
    <row r="9" spans="1:3" x14ac:dyDescent="0.2">
      <c r="A9" s="9"/>
      <c r="B9" s="9"/>
      <c r="C9" s="9"/>
    </row>
    <row r="10" spans="1:3" x14ac:dyDescent="0.2">
      <c r="A10" s="9"/>
      <c r="B10" s="9"/>
      <c r="C10" s="9"/>
    </row>
  </sheetData>
  <phoneticPr fontId="6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3" sqref="B3"/>
    </sheetView>
  </sheetViews>
  <sheetFormatPr baseColWidth="10" defaultRowHeight="12.75" x14ac:dyDescent="0.2"/>
  <cols>
    <col min="1" max="1" width="19.5703125" customWidth="1"/>
    <col min="2" max="2" width="15.5703125" customWidth="1"/>
    <col min="3" max="3" width="18.42578125" customWidth="1"/>
  </cols>
  <sheetData>
    <row r="1" spans="1:6" ht="15.75" x14ac:dyDescent="0.25">
      <c r="A1" s="110" t="s">
        <v>92</v>
      </c>
      <c r="B1" s="9"/>
      <c r="C1" s="9"/>
      <c r="D1" s="9"/>
      <c r="E1" s="9"/>
      <c r="F1" s="9"/>
    </row>
    <row r="2" spans="1:6" x14ac:dyDescent="0.2">
      <c r="A2" s="9"/>
      <c r="B2" s="9"/>
      <c r="C2" s="9"/>
      <c r="D2" s="9"/>
      <c r="E2" s="9"/>
      <c r="F2" s="9"/>
    </row>
    <row r="3" spans="1:6" x14ac:dyDescent="0.2">
      <c r="A3" s="20" t="s">
        <v>74</v>
      </c>
      <c r="B3" s="112">
        <v>20000</v>
      </c>
      <c r="C3" s="9"/>
      <c r="D3" s="9"/>
      <c r="E3" s="9"/>
      <c r="F3" s="9"/>
    </row>
    <row r="4" spans="1:6" x14ac:dyDescent="0.2">
      <c r="A4" s="20" t="s">
        <v>70</v>
      </c>
      <c r="B4" s="21">
        <v>0.4</v>
      </c>
      <c r="C4" s="9"/>
      <c r="D4" s="9"/>
      <c r="E4" s="9"/>
      <c r="F4" s="9"/>
    </row>
    <row r="5" spans="1:6" x14ac:dyDescent="0.2">
      <c r="A5" s="20" t="s">
        <v>72</v>
      </c>
      <c r="B5" s="21">
        <v>0.04</v>
      </c>
      <c r="C5" s="9"/>
      <c r="D5" s="9"/>
      <c r="E5" s="9"/>
      <c r="F5" s="9"/>
    </row>
    <row r="6" spans="1:6" x14ac:dyDescent="0.2">
      <c r="A6" s="20" t="s">
        <v>4</v>
      </c>
      <c r="B6" s="21">
        <v>0.25</v>
      </c>
      <c r="C6" s="9"/>
      <c r="D6" s="9"/>
      <c r="E6" s="9"/>
      <c r="F6" s="9"/>
    </row>
    <row r="7" spans="1:6" ht="30" customHeight="1" x14ac:dyDescent="0.2">
      <c r="A7" s="9"/>
      <c r="B7" s="111" t="s">
        <v>24</v>
      </c>
      <c r="C7" s="106" t="s">
        <v>71</v>
      </c>
      <c r="D7" s="9"/>
      <c r="E7" s="9"/>
      <c r="F7" s="9"/>
    </row>
    <row r="8" spans="1:6" x14ac:dyDescent="0.2">
      <c r="A8" s="20">
        <v>0</v>
      </c>
      <c r="B8" s="105">
        <f>B4*B3</f>
        <v>8000</v>
      </c>
      <c r="C8" s="105">
        <f>B8*B6</f>
        <v>2000</v>
      </c>
      <c r="D8" s="9"/>
      <c r="E8" s="9"/>
      <c r="F8" s="9"/>
    </row>
    <row r="9" spans="1:6" x14ac:dyDescent="0.2">
      <c r="A9" s="20">
        <v>1</v>
      </c>
      <c r="B9" s="105">
        <f>-B8</f>
        <v>-8000</v>
      </c>
      <c r="C9" s="105">
        <f>-C8</f>
        <v>-2000</v>
      </c>
      <c r="D9" s="9"/>
      <c r="E9" s="9"/>
      <c r="F9" s="9"/>
    </row>
    <row r="10" spans="1:6" x14ac:dyDescent="0.2">
      <c r="A10" s="9"/>
      <c r="B10" s="9"/>
      <c r="C10" s="9"/>
      <c r="D10" s="9"/>
      <c r="E10" s="9"/>
      <c r="F10" s="9"/>
    </row>
    <row r="11" spans="1:6" x14ac:dyDescent="0.2">
      <c r="A11" s="107"/>
      <c r="B11" s="108" t="s">
        <v>73</v>
      </c>
      <c r="C11" s="109">
        <f>C8+C9/(1+B5)</f>
        <v>76.923076923076906</v>
      </c>
      <c r="D11" s="9"/>
      <c r="E11" s="9"/>
      <c r="F11" s="9"/>
    </row>
    <row r="12" spans="1:6" x14ac:dyDescent="0.2">
      <c r="A12" s="9"/>
      <c r="B12" s="9"/>
      <c r="C12" s="9"/>
      <c r="D12" s="9"/>
      <c r="E12" s="9"/>
      <c r="F12" s="9"/>
    </row>
    <row r="13" spans="1:6" x14ac:dyDescent="0.2">
      <c r="A13" s="9"/>
      <c r="B13" s="9"/>
      <c r="C13" s="9"/>
      <c r="D13" s="9"/>
      <c r="E13" s="9"/>
      <c r="F13" s="9"/>
    </row>
    <row r="14" spans="1:6" x14ac:dyDescent="0.2">
      <c r="A14" s="9"/>
      <c r="B14" s="9"/>
      <c r="C14" s="9"/>
      <c r="D14" s="9"/>
      <c r="E14" s="9"/>
      <c r="F14" s="9"/>
    </row>
    <row r="15" spans="1:6" x14ac:dyDescent="0.2">
      <c r="A15" s="9"/>
      <c r="B15" s="9"/>
      <c r="C15" s="9"/>
      <c r="D15" s="9"/>
      <c r="E15" s="9"/>
      <c r="F15" s="9"/>
    </row>
    <row r="16" spans="1:6" x14ac:dyDescent="0.2">
      <c r="A16" s="9"/>
      <c r="B16" s="9"/>
      <c r="C16" s="9"/>
      <c r="D16" s="9"/>
      <c r="E16" s="9"/>
      <c r="F16" s="9"/>
    </row>
    <row r="17" spans="1:6" x14ac:dyDescent="0.2">
      <c r="A17" s="9"/>
      <c r="B17" s="9"/>
      <c r="C17" s="9"/>
      <c r="D17" s="9"/>
      <c r="E17" s="9"/>
      <c r="F17" s="9"/>
    </row>
    <row r="18" spans="1:6" x14ac:dyDescent="0.2">
      <c r="A18" s="9"/>
      <c r="B18" s="9"/>
      <c r="C18" s="9"/>
      <c r="D18" s="9"/>
      <c r="E18" s="9"/>
      <c r="F18" s="9"/>
    </row>
    <row r="19" spans="1:6" x14ac:dyDescent="0.2">
      <c r="A19" s="9"/>
      <c r="B19" s="9"/>
      <c r="C19" s="9"/>
      <c r="D19" s="9"/>
      <c r="E19" s="9"/>
      <c r="F19" s="9"/>
    </row>
    <row r="20" spans="1:6" x14ac:dyDescent="0.2">
      <c r="A20" s="9"/>
      <c r="B20" s="9"/>
      <c r="C20" s="9"/>
      <c r="D20" s="9"/>
      <c r="E20" s="9"/>
      <c r="F20" s="9"/>
    </row>
  </sheetData>
  <phoneticPr fontId="6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showGridLines="0" workbookViewId="0">
      <selection activeCell="E2" sqref="E2"/>
    </sheetView>
  </sheetViews>
  <sheetFormatPr baseColWidth="10" defaultRowHeight="12.75" x14ac:dyDescent="0.2"/>
  <cols>
    <col min="1" max="1" width="6" style="5" customWidth="1"/>
    <col min="2" max="2" width="4" style="5" customWidth="1"/>
    <col min="3" max="3" width="14.5703125" style="5" customWidth="1"/>
    <col min="4" max="4" width="13" style="5" customWidth="1"/>
    <col min="5" max="5" width="15.28515625" style="5" customWidth="1"/>
    <col min="6" max="6" width="4.140625" style="5" customWidth="1"/>
    <col min="7" max="7" width="13.42578125" style="5" customWidth="1"/>
    <col min="8" max="8" width="13.5703125" style="5" customWidth="1"/>
    <col min="9" max="9" width="15.5703125" style="5" customWidth="1"/>
    <col min="10" max="16384" width="11.42578125" style="5"/>
  </cols>
  <sheetData>
    <row r="1" spans="1:13" ht="15.75" x14ac:dyDescent="0.25">
      <c r="A1" s="6" t="s">
        <v>30</v>
      </c>
      <c r="B1" s="6"/>
      <c r="C1" s="6"/>
      <c r="D1" s="6"/>
      <c r="E1" s="6"/>
      <c r="F1" s="6"/>
      <c r="G1" s="6"/>
    </row>
    <row r="2" spans="1:13" x14ac:dyDescent="0.2">
      <c r="A2" s="45" t="s">
        <v>6</v>
      </c>
      <c r="B2" s="46"/>
      <c r="C2" s="47"/>
      <c r="D2" s="46"/>
      <c r="E2" s="62">
        <v>2000</v>
      </c>
    </row>
    <row r="3" spans="1:13" x14ac:dyDescent="0.2">
      <c r="A3" s="31" t="s">
        <v>1</v>
      </c>
      <c r="B3" s="46"/>
      <c r="C3" s="47"/>
      <c r="D3" s="46"/>
      <c r="E3" s="63">
        <v>100000</v>
      </c>
      <c r="F3" s="48"/>
      <c r="G3" s="48"/>
    </row>
    <row r="4" spans="1:13" x14ac:dyDescent="0.2">
      <c r="A4" s="31" t="s">
        <v>13</v>
      </c>
      <c r="B4" s="46"/>
      <c r="C4" s="47"/>
      <c r="D4" s="46"/>
      <c r="E4" s="65">
        <v>10</v>
      </c>
      <c r="F4" s="8"/>
      <c r="G4" s="8"/>
    </row>
    <row r="5" spans="1:13" x14ac:dyDescent="0.2">
      <c r="A5" s="31" t="s">
        <v>31</v>
      </c>
      <c r="B5" s="46"/>
      <c r="C5" s="47"/>
      <c r="D5" s="46"/>
      <c r="E5" s="63">
        <v>10000</v>
      </c>
      <c r="F5" s="48"/>
      <c r="G5" s="48"/>
    </row>
    <row r="6" spans="1:13" x14ac:dyDescent="0.2">
      <c r="A6" s="31" t="s">
        <v>32</v>
      </c>
      <c r="B6" s="46"/>
      <c r="C6" s="47"/>
      <c r="D6" s="46"/>
      <c r="E6" s="64">
        <v>0.15</v>
      </c>
      <c r="F6" s="10"/>
      <c r="G6" s="10"/>
      <c r="K6" s="7" t="s">
        <v>33</v>
      </c>
      <c r="L6" s="7" t="s">
        <v>75</v>
      </c>
      <c r="M6" s="7" t="s">
        <v>76</v>
      </c>
    </row>
    <row r="7" spans="1:13" x14ac:dyDescent="0.2">
      <c r="E7" s="10"/>
      <c r="F7" s="10"/>
      <c r="G7" s="10"/>
      <c r="K7" s="5">
        <v>0</v>
      </c>
      <c r="L7" s="15">
        <f>E3</f>
        <v>100000</v>
      </c>
      <c r="M7" s="15">
        <f>L7</f>
        <v>100000</v>
      </c>
    </row>
    <row r="8" spans="1:13" x14ac:dyDescent="0.2">
      <c r="C8" s="49" t="s">
        <v>0</v>
      </c>
      <c r="D8" s="50"/>
      <c r="E8" s="51"/>
      <c r="F8" s="52"/>
      <c r="G8" s="49" t="s">
        <v>34</v>
      </c>
      <c r="H8" s="53"/>
      <c r="I8" s="54"/>
      <c r="K8" s="5">
        <f>B12</f>
        <v>1</v>
      </c>
      <c r="L8" s="15">
        <f>E12</f>
        <v>91000</v>
      </c>
      <c r="M8" s="15">
        <f>I12</f>
        <v>85000</v>
      </c>
    </row>
    <row r="9" spans="1:13" x14ac:dyDescent="0.2">
      <c r="C9" s="55" t="s">
        <v>35</v>
      </c>
      <c r="D9" s="56">
        <f>(K0-KN)/N</f>
        <v>9000</v>
      </c>
      <c r="E9" s="57"/>
      <c r="F9" s="57"/>
      <c r="G9" s="57"/>
      <c r="H9" s="57"/>
      <c r="K9" s="5">
        <f t="shared" ref="K9:K17" si="0">B13</f>
        <v>2</v>
      </c>
      <c r="L9" s="15">
        <f t="shared" ref="L9:L17" si="1">E13</f>
        <v>82000</v>
      </c>
      <c r="M9" s="15">
        <f t="shared" ref="M9:M17" si="2">I13</f>
        <v>72250</v>
      </c>
    </row>
    <row r="10" spans="1:13" x14ac:dyDescent="0.2">
      <c r="C10" s="57"/>
      <c r="D10" s="57"/>
      <c r="E10" s="57"/>
      <c r="F10" s="57"/>
      <c r="G10" s="57"/>
      <c r="H10" s="57"/>
      <c r="K10" s="5">
        <f t="shared" si="0"/>
        <v>3</v>
      </c>
      <c r="L10" s="15">
        <f t="shared" si="1"/>
        <v>73000</v>
      </c>
      <c r="M10" s="15">
        <f t="shared" si="2"/>
        <v>61412.5</v>
      </c>
    </row>
    <row r="11" spans="1:13" ht="39" customHeight="1" x14ac:dyDescent="0.2">
      <c r="A11" s="58" t="s">
        <v>6</v>
      </c>
      <c r="B11" s="23" t="s">
        <v>77</v>
      </c>
      <c r="C11" s="59" t="s">
        <v>7</v>
      </c>
      <c r="D11" s="24" t="s">
        <v>8</v>
      </c>
      <c r="E11" s="24" t="s">
        <v>9</v>
      </c>
      <c r="F11" s="60"/>
      <c r="G11" s="24" t="s">
        <v>7</v>
      </c>
      <c r="H11" s="24" t="s">
        <v>36</v>
      </c>
      <c r="I11" s="24" t="s">
        <v>9</v>
      </c>
      <c r="J11" s="61"/>
      <c r="K11" s="5">
        <f t="shared" si="0"/>
        <v>4</v>
      </c>
      <c r="L11" s="15">
        <f t="shared" si="1"/>
        <v>64000</v>
      </c>
      <c r="M11" s="15">
        <f t="shared" si="2"/>
        <v>52200.625</v>
      </c>
    </row>
    <row r="12" spans="1:13" x14ac:dyDescent="0.2">
      <c r="A12" s="5">
        <f>Jahr</f>
        <v>2000</v>
      </c>
      <c r="B12" s="5">
        <v>1</v>
      </c>
      <c r="C12" s="15">
        <f>E3</f>
        <v>100000</v>
      </c>
      <c r="D12" s="15">
        <f>(K0-KN)/N</f>
        <v>9000</v>
      </c>
      <c r="E12" s="15">
        <f>(C12-D12)</f>
        <v>91000</v>
      </c>
      <c r="F12" s="15"/>
      <c r="G12" s="15">
        <f>C12</f>
        <v>100000</v>
      </c>
      <c r="H12" s="15">
        <f>K0*p</f>
        <v>15000</v>
      </c>
      <c r="I12" s="15">
        <f>K0-H12</f>
        <v>85000</v>
      </c>
      <c r="K12" s="5">
        <f t="shared" si="0"/>
        <v>5</v>
      </c>
      <c r="L12" s="15">
        <f t="shared" si="1"/>
        <v>55000</v>
      </c>
      <c r="M12" s="15">
        <f t="shared" si="2"/>
        <v>44370.53125</v>
      </c>
    </row>
    <row r="13" spans="1:13" x14ac:dyDescent="0.2">
      <c r="A13" s="5">
        <f t="shared" ref="A13:A38" si="3">IF(A12&lt;Jahr+N-1,A12+1,"")</f>
        <v>2001</v>
      </c>
      <c r="B13" s="5">
        <f t="shared" ref="B13:B38" si="4">IF(A12&lt;Jahr+N-1,B12+1,"")</f>
        <v>2</v>
      </c>
      <c r="C13" s="15">
        <f>IF(OR(A13="",E12=KN)," ",E12)</f>
        <v>91000</v>
      </c>
      <c r="D13" s="15">
        <f>IF(OR(A13="",E12=KN),"",(K0-KN)/N)</f>
        <v>9000</v>
      </c>
      <c r="E13" s="15">
        <f>IF(OR(A13="",E12=KN)," ",(C13-D13))</f>
        <v>82000</v>
      </c>
      <c r="F13" s="15"/>
      <c r="G13" s="15">
        <f>IF(OR(A13=""),"",I12)</f>
        <v>85000</v>
      </c>
      <c r="H13" s="15">
        <f t="shared" ref="H13:H36" si="5">IF(OR(A13="",E12=KN),"",I12*p)</f>
        <v>12750</v>
      </c>
      <c r="I13" s="15">
        <f t="shared" ref="I13:I36" si="6">IF(OR(A13="",E12=KN),"",I12-H13)</f>
        <v>72250</v>
      </c>
      <c r="K13" s="5">
        <f t="shared" si="0"/>
        <v>6</v>
      </c>
      <c r="L13" s="15">
        <f t="shared" si="1"/>
        <v>46000</v>
      </c>
      <c r="M13" s="15">
        <f t="shared" si="2"/>
        <v>37714.951562499999</v>
      </c>
    </row>
    <row r="14" spans="1:13" x14ac:dyDescent="0.2">
      <c r="A14" s="5">
        <f t="shared" si="3"/>
        <v>2002</v>
      </c>
      <c r="B14" s="5">
        <f t="shared" si="4"/>
        <v>3</v>
      </c>
      <c r="C14" s="15">
        <f t="shared" ref="C14:C29" si="7">IF(OR(A14="",E13=KN)," ",E13)</f>
        <v>82000</v>
      </c>
      <c r="D14" s="15">
        <f t="shared" ref="D14:D22" si="8">IF(OR(A14="",E13=KN),"",(K0-KN)/N)</f>
        <v>9000</v>
      </c>
      <c r="E14" s="15">
        <f t="shared" ref="E14:E36" si="9">IF(OR(A14="",E13=KN),"",(E13-D14))</f>
        <v>73000</v>
      </c>
      <c r="F14" s="15"/>
      <c r="G14" s="15">
        <f t="shared" ref="G14:G29" si="10">IF(OR(A14=""),"",I13)</f>
        <v>72250</v>
      </c>
      <c r="H14" s="15">
        <f t="shared" si="5"/>
        <v>10837.5</v>
      </c>
      <c r="I14" s="15">
        <f t="shared" si="6"/>
        <v>61412.5</v>
      </c>
      <c r="K14" s="5">
        <f t="shared" si="0"/>
        <v>7</v>
      </c>
      <c r="L14" s="15">
        <f t="shared" si="1"/>
        <v>37000</v>
      </c>
      <c r="M14" s="15">
        <f t="shared" si="2"/>
        <v>32057.708828125</v>
      </c>
    </row>
    <row r="15" spans="1:13" x14ac:dyDescent="0.2">
      <c r="A15" s="5">
        <f t="shared" si="3"/>
        <v>2003</v>
      </c>
      <c r="B15" s="5">
        <f t="shared" si="4"/>
        <v>4</v>
      </c>
      <c r="C15" s="15">
        <f t="shared" si="7"/>
        <v>73000</v>
      </c>
      <c r="D15" s="15">
        <f t="shared" si="8"/>
        <v>9000</v>
      </c>
      <c r="E15" s="15">
        <f t="shared" si="9"/>
        <v>64000</v>
      </c>
      <c r="F15" s="15"/>
      <c r="G15" s="15">
        <f t="shared" si="10"/>
        <v>61412.5</v>
      </c>
      <c r="H15" s="15">
        <f t="shared" si="5"/>
        <v>9211.875</v>
      </c>
      <c r="I15" s="15">
        <f t="shared" si="6"/>
        <v>52200.625</v>
      </c>
      <c r="K15" s="5">
        <f t="shared" si="0"/>
        <v>8</v>
      </c>
      <c r="L15" s="15">
        <f t="shared" si="1"/>
        <v>28000</v>
      </c>
      <c r="M15" s="15">
        <f t="shared" si="2"/>
        <v>27249.052503906249</v>
      </c>
    </row>
    <row r="16" spans="1:13" x14ac:dyDescent="0.2">
      <c r="A16" s="5">
        <f t="shared" si="3"/>
        <v>2004</v>
      </c>
      <c r="B16" s="5">
        <f t="shared" si="4"/>
        <v>5</v>
      </c>
      <c r="C16" s="15">
        <f t="shared" si="7"/>
        <v>64000</v>
      </c>
      <c r="D16" s="15">
        <f t="shared" si="8"/>
        <v>9000</v>
      </c>
      <c r="E16" s="15">
        <f t="shared" si="9"/>
        <v>55000</v>
      </c>
      <c r="F16" s="15"/>
      <c r="G16" s="15">
        <f t="shared" si="10"/>
        <v>52200.625</v>
      </c>
      <c r="H16" s="15">
        <f t="shared" si="5"/>
        <v>7830.09375</v>
      </c>
      <c r="I16" s="15">
        <f t="shared" si="6"/>
        <v>44370.53125</v>
      </c>
      <c r="K16" s="5">
        <f t="shared" si="0"/>
        <v>9</v>
      </c>
      <c r="L16" s="15">
        <f t="shared" si="1"/>
        <v>19000</v>
      </c>
      <c r="M16" s="15">
        <f t="shared" si="2"/>
        <v>23161.694628320311</v>
      </c>
    </row>
    <row r="17" spans="1:13" x14ac:dyDescent="0.2">
      <c r="A17" s="5">
        <f t="shared" si="3"/>
        <v>2005</v>
      </c>
      <c r="B17" s="5">
        <f t="shared" si="4"/>
        <v>6</v>
      </c>
      <c r="C17" s="15">
        <f t="shared" si="7"/>
        <v>55000</v>
      </c>
      <c r="D17" s="15">
        <f t="shared" si="8"/>
        <v>9000</v>
      </c>
      <c r="E17" s="15">
        <f t="shared" si="9"/>
        <v>46000</v>
      </c>
      <c r="F17" s="15"/>
      <c r="G17" s="15">
        <f t="shared" si="10"/>
        <v>44370.53125</v>
      </c>
      <c r="H17" s="15">
        <f t="shared" si="5"/>
        <v>6655.5796874999996</v>
      </c>
      <c r="I17" s="15">
        <f t="shared" si="6"/>
        <v>37714.951562499999</v>
      </c>
      <c r="K17" s="5">
        <f t="shared" si="0"/>
        <v>10</v>
      </c>
      <c r="L17" s="15">
        <f t="shared" si="1"/>
        <v>10000</v>
      </c>
      <c r="M17" s="15">
        <f t="shared" si="2"/>
        <v>19687.440434072265</v>
      </c>
    </row>
    <row r="18" spans="1:13" x14ac:dyDescent="0.2">
      <c r="A18" s="5">
        <f t="shared" si="3"/>
        <v>2006</v>
      </c>
      <c r="B18" s="5">
        <f t="shared" si="4"/>
        <v>7</v>
      </c>
      <c r="C18" s="15">
        <f t="shared" si="7"/>
        <v>46000</v>
      </c>
      <c r="D18" s="15">
        <f t="shared" si="8"/>
        <v>9000</v>
      </c>
      <c r="E18" s="15">
        <f t="shared" si="9"/>
        <v>37000</v>
      </c>
      <c r="F18" s="15"/>
      <c r="G18" s="15">
        <f t="shared" si="10"/>
        <v>37714.951562499999</v>
      </c>
      <c r="H18" s="15">
        <f t="shared" si="5"/>
        <v>5657.2427343749996</v>
      </c>
      <c r="I18" s="15">
        <f t="shared" si="6"/>
        <v>32057.708828125</v>
      </c>
      <c r="K18" s="5" t="str">
        <f>B22</f>
        <v/>
      </c>
      <c r="L18" s="15" t="str">
        <f>E22</f>
        <v/>
      </c>
      <c r="M18" s="15" t="str">
        <f>I22</f>
        <v/>
      </c>
    </row>
    <row r="19" spans="1:13" x14ac:dyDescent="0.2">
      <c r="A19" s="5">
        <f t="shared" si="3"/>
        <v>2007</v>
      </c>
      <c r="B19" s="5">
        <f t="shared" si="4"/>
        <v>8</v>
      </c>
      <c r="C19" s="15">
        <f t="shared" si="7"/>
        <v>37000</v>
      </c>
      <c r="D19" s="15">
        <f t="shared" si="8"/>
        <v>9000</v>
      </c>
      <c r="E19" s="15">
        <f t="shared" si="9"/>
        <v>28000</v>
      </c>
      <c r="F19" s="15"/>
      <c r="G19" s="15">
        <f t="shared" si="10"/>
        <v>32057.708828125</v>
      </c>
      <c r="H19" s="15">
        <f t="shared" si="5"/>
        <v>4808.6563242187494</v>
      </c>
      <c r="I19" s="15">
        <f t="shared" si="6"/>
        <v>27249.052503906249</v>
      </c>
      <c r="K19" s="5" t="str">
        <f>B23</f>
        <v/>
      </c>
      <c r="L19" s="15" t="str">
        <f>E23</f>
        <v/>
      </c>
      <c r="M19" s="15" t="str">
        <f>I23</f>
        <v/>
      </c>
    </row>
    <row r="20" spans="1:13" x14ac:dyDescent="0.2">
      <c r="A20" s="5">
        <f t="shared" si="3"/>
        <v>2008</v>
      </c>
      <c r="B20" s="5">
        <f t="shared" si="4"/>
        <v>9</v>
      </c>
      <c r="C20" s="15">
        <f t="shared" si="7"/>
        <v>28000</v>
      </c>
      <c r="D20" s="15">
        <f t="shared" si="8"/>
        <v>9000</v>
      </c>
      <c r="E20" s="15">
        <f t="shared" si="9"/>
        <v>19000</v>
      </c>
      <c r="F20" s="15"/>
      <c r="G20" s="15">
        <f t="shared" si="10"/>
        <v>27249.052503906249</v>
      </c>
      <c r="H20" s="15">
        <f t="shared" si="5"/>
        <v>4087.3578755859371</v>
      </c>
      <c r="I20" s="15">
        <f t="shared" si="6"/>
        <v>23161.694628320311</v>
      </c>
      <c r="K20" s="5" t="str">
        <f>B24</f>
        <v/>
      </c>
      <c r="L20" s="15" t="str">
        <f>E24</f>
        <v/>
      </c>
      <c r="M20" s="15" t="str">
        <f>I24</f>
        <v/>
      </c>
    </row>
    <row r="21" spans="1:13" x14ac:dyDescent="0.2">
      <c r="A21" s="5">
        <f t="shared" si="3"/>
        <v>2009</v>
      </c>
      <c r="B21" s="5">
        <f t="shared" si="4"/>
        <v>10</v>
      </c>
      <c r="C21" s="15">
        <f t="shared" si="7"/>
        <v>19000</v>
      </c>
      <c r="D21" s="15">
        <f t="shared" si="8"/>
        <v>9000</v>
      </c>
      <c r="E21" s="15">
        <f t="shared" si="9"/>
        <v>10000</v>
      </c>
      <c r="F21" s="15"/>
      <c r="G21" s="15">
        <f t="shared" si="10"/>
        <v>23161.694628320311</v>
      </c>
      <c r="H21" s="15">
        <f t="shared" si="5"/>
        <v>3474.2541942480466</v>
      </c>
      <c r="I21" s="15">
        <f t="shared" si="6"/>
        <v>19687.440434072265</v>
      </c>
      <c r="K21" s="5" t="str">
        <f>B25</f>
        <v/>
      </c>
      <c r="L21" s="15" t="str">
        <f>E25</f>
        <v/>
      </c>
      <c r="M21" s="15" t="str">
        <f>I25</f>
        <v/>
      </c>
    </row>
    <row r="22" spans="1:13" x14ac:dyDescent="0.2">
      <c r="A22" s="5" t="str">
        <f t="shared" si="3"/>
        <v/>
      </c>
      <c r="B22" s="5" t="str">
        <f t="shared" si="4"/>
        <v/>
      </c>
      <c r="C22" s="15" t="str">
        <f t="shared" si="7"/>
        <v xml:space="preserve"> </v>
      </c>
      <c r="D22" s="15" t="str">
        <f t="shared" si="8"/>
        <v/>
      </c>
      <c r="E22" s="15" t="str">
        <f t="shared" si="9"/>
        <v/>
      </c>
      <c r="F22" s="15"/>
      <c r="G22" s="15" t="str">
        <f t="shared" si="10"/>
        <v/>
      </c>
      <c r="H22" s="15" t="str">
        <f t="shared" si="5"/>
        <v/>
      </c>
      <c r="I22" s="15" t="str">
        <f t="shared" si="6"/>
        <v/>
      </c>
    </row>
    <row r="23" spans="1:13" x14ac:dyDescent="0.2">
      <c r="A23" s="5" t="str">
        <f t="shared" si="3"/>
        <v/>
      </c>
      <c r="B23" s="5" t="str">
        <f t="shared" si="4"/>
        <v/>
      </c>
      <c r="C23" s="15" t="str">
        <f t="shared" si="7"/>
        <v xml:space="preserve"> </v>
      </c>
      <c r="D23" s="15" t="str">
        <f t="shared" ref="D23:D38" si="11">IF(OR(A23="",D22=KN),"",(K0-KN)/N)</f>
        <v/>
      </c>
      <c r="E23" s="15" t="str">
        <f t="shared" si="9"/>
        <v/>
      </c>
      <c r="F23" s="15"/>
      <c r="G23" s="15" t="str">
        <f t="shared" si="10"/>
        <v/>
      </c>
      <c r="H23" s="15" t="str">
        <f t="shared" si="5"/>
        <v/>
      </c>
      <c r="I23" s="15" t="str">
        <f t="shared" si="6"/>
        <v/>
      </c>
    </row>
    <row r="24" spans="1:13" x14ac:dyDescent="0.2">
      <c r="A24" s="5" t="str">
        <f t="shared" si="3"/>
        <v/>
      </c>
      <c r="B24" s="5" t="str">
        <f t="shared" si="4"/>
        <v/>
      </c>
      <c r="C24" s="15" t="str">
        <f t="shared" si="7"/>
        <v xml:space="preserve"> </v>
      </c>
      <c r="D24" s="15" t="str">
        <f t="shared" si="11"/>
        <v/>
      </c>
      <c r="E24" s="15" t="str">
        <f t="shared" si="9"/>
        <v/>
      </c>
      <c r="F24" s="15"/>
      <c r="G24" s="15" t="str">
        <f t="shared" si="10"/>
        <v/>
      </c>
      <c r="H24" s="15" t="str">
        <f t="shared" si="5"/>
        <v/>
      </c>
      <c r="I24" s="15" t="str">
        <f t="shared" si="6"/>
        <v/>
      </c>
    </row>
    <row r="25" spans="1:13" x14ac:dyDescent="0.2">
      <c r="A25" s="5" t="str">
        <f t="shared" si="3"/>
        <v/>
      </c>
      <c r="B25" s="5" t="str">
        <f t="shared" si="4"/>
        <v/>
      </c>
      <c r="C25" s="15" t="str">
        <f t="shared" si="7"/>
        <v xml:space="preserve"> </v>
      </c>
      <c r="D25" s="15" t="str">
        <f t="shared" si="11"/>
        <v/>
      </c>
      <c r="E25" s="15" t="str">
        <f t="shared" si="9"/>
        <v/>
      </c>
      <c r="F25" s="15"/>
      <c r="G25" s="15" t="str">
        <f t="shared" si="10"/>
        <v/>
      </c>
      <c r="H25" s="15" t="str">
        <f t="shared" si="5"/>
        <v/>
      </c>
      <c r="I25" s="15" t="str">
        <f t="shared" si="6"/>
        <v/>
      </c>
    </row>
    <row r="26" spans="1:13" x14ac:dyDescent="0.2">
      <c r="A26" s="5" t="str">
        <f t="shared" si="3"/>
        <v/>
      </c>
      <c r="B26" s="5" t="str">
        <f t="shared" si="4"/>
        <v/>
      </c>
      <c r="C26" s="15" t="str">
        <f t="shared" si="7"/>
        <v xml:space="preserve"> </v>
      </c>
      <c r="D26" s="15" t="str">
        <f t="shared" si="11"/>
        <v/>
      </c>
      <c r="E26" s="15" t="str">
        <f t="shared" si="9"/>
        <v/>
      </c>
      <c r="F26" s="15"/>
      <c r="G26" s="15" t="str">
        <f t="shared" si="10"/>
        <v/>
      </c>
      <c r="H26" s="15" t="str">
        <f t="shared" si="5"/>
        <v/>
      </c>
      <c r="I26" s="15" t="str">
        <f t="shared" si="6"/>
        <v/>
      </c>
    </row>
    <row r="27" spans="1:13" x14ac:dyDescent="0.2">
      <c r="A27" s="5" t="str">
        <f t="shared" si="3"/>
        <v/>
      </c>
      <c r="B27" s="5" t="str">
        <f t="shared" si="4"/>
        <v/>
      </c>
      <c r="C27" s="15" t="str">
        <f t="shared" si="7"/>
        <v xml:space="preserve"> </v>
      </c>
      <c r="D27" s="15" t="str">
        <f t="shared" si="11"/>
        <v/>
      </c>
      <c r="E27" s="15" t="str">
        <f t="shared" si="9"/>
        <v/>
      </c>
      <c r="F27" s="15"/>
      <c r="G27" s="15" t="str">
        <f t="shared" si="10"/>
        <v/>
      </c>
      <c r="H27" s="15" t="str">
        <f t="shared" si="5"/>
        <v/>
      </c>
      <c r="I27" s="15" t="str">
        <f t="shared" si="6"/>
        <v/>
      </c>
    </row>
    <row r="28" spans="1:13" x14ac:dyDescent="0.2">
      <c r="A28" s="5" t="str">
        <f t="shared" si="3"/>
        <v/>
      </c>
      <c r="B28" s="5" t="str">
        <f t="shared" si="4"/>
        <v/>
      </c>
      <c r="C28" s="15" t="str">
        <f t="shared" si="7"/>
        <v xml:space="preserve"> </v>
      </c>
      <c r="D28" s="15" t="str">
        <f t="shared" si="11"/>
        <v/>
      </c>
      <c r="E28" s="15" t="str">
        <f t="shared" si="9"/>
        <v/>
      </c>
      <c r="F28" s="15"/>
      <c r="G28" s="15" t="str">
        <f t="shared" si="10"/>
        <v/>
      </c>
      <c r="H28" s="15" t="str">
        <f t="shared" si="5"/>
        <v/>
      </c>
      <c r="I28" s="15" t="str">
        <f t="shared" si="6"/>
        <v/>
      </c>
    </row>
    <row r="29" spans="1:13" x14ac:dyDescent="0.2">
      <c r="A29" s="5" t="str">
        <f t="shared" si="3"/>
        <v/>
      </c>
      <c r="B29" s="5" t="str">
        <f t="shared" si="4"/>
        <v/>
      </c>
      <c r="C29" s="15" t="str">
        <f t="shared" si="7"/>
        <v xml:space="preserve"> </v>
      </c>
      <c r="D29" s="15" t="str">
        <f t="shared" si="11"/>
        <v/>
      </c>
      <c r="E29" s="15" t="str">
        <f t="shared" si="9"/>
        <v/>
      </c>
      <c r="F29" s="15"/>
      <c r="G29" s="15" t="str">
        <f t="shared" si="10"/>
        <v/>
      </c>
      <c r="H29" s="15" t="str">
        <f t="shared" si="5"/>
        <v/>
      </c>
      <c r="I29" s="15" t="str">
        <f t="shared" si="6"/>
        <v/>
      </c>
    </row>
    <row r="30" spans="1:13" x14ac:dyDescent="0.2">
      <c r="A30" s="5" t="str">
        <f t="shared" si="3"/>
        <v/>
      </c>
      <c r="B30" s="5" t="str">
        <f t="shared" si="4"/>
        <v/>
      </c>
      <c r="C30" s="15" t="str">
        <f t="shared" ref="C30:C44" si="12">IF(OR(A30="",E29=KN)," ",E29)</f>
        <v xml:space="preserve"> </v>
      </c>
      <c r="D30" s="15" t="str">
        <f t="shared" si="11"/>
        <v/>
      </c>
      <c r="E30" s="15" t="str">
        <f t="shared" si="9"/>
        <v/>
      </c>
      <c r="F30" s="15"/>
      <c r="G30" s="15" t="str">
        <f t="shared" ref="G30:G44" si="13">IF(OR(A30=""),"",I29)</f>
        <v/>
      </c>
      <c r="H30" s="15" t="str">
        <f t="shared" si="5"/>
        <v/>
      </c>
      <c r="I30" s="15" t="str">
        <f t="shared" si="6"/>
        <v/>
      </c>
    </row>
    <row r="31" spans="1:13" x14ac:dyDescent="0.2">
      <c r="A31" s="5" t="str">
        <f t="shared" si="3"/>
        <v/>
      </c>
      <c r="B31" s="5" t="str">
        <f t="shared" si="4"/>
        <v/>
      </c>
      <c r="C31" s="15" t="str">
        <f t="shared" si="12"/>
        <v xml:space="preserve"> </v>
      </c>
      <c r="D31" s="15" t="str">
        <f t="shared" si="11"/>
        <v/>
      </c>
      <c r="E31" s="15" t="str">
        <f t="shared" si="9"/>
        <v/>
      </c>
      <c r="F31" s="15"/>
      <c r="G31" s="15" t="str">
        <f t="shared" si="13"/>
        <v/>
      </c>
      <c r="H31" s="15" t="str">
        <f t="shared" si="5"/>
        <v/>
      </c>
      <c r="I31" s="15" t="str">
        <f t="shared" si="6"/>
        <v/>
      </c>
    </row>
    <row r="32" spans="1:13" x14ac:dyDescent="0.2">
      <c r="A32" s="5" t="str">
        <f t="shared" si="3"/>
        <v/>
      </c>
      <c r="B32" s="5" t="str">
        <f t="shared" si="4"/>
        <v/>
      </c>
      <c r="C32" s="15" t="str">
        <f t="shared" si="12"/>
        <v xml:space="preserve"> </v>
      </c>
      <c r="D32" s="15" t="str">
        <f t="shared" si="11"/>
        <v/>
      </c>
      <c r="E32" s="15" t="str">
        <f t="shared" si="9"/>
        <v/>
      </c>
      <c r="F32" s="15"/>
      <c r="G32" s="15" t="str">
        <f t="shared" si="13"/>
        <v/>
      </c>
      <c r="H32" s="15" t="str">
        <f t="shared" si="5"/>
        <v/>
      </c>
      <c r="I32" s="15" t="str">
        <f t="shared" si="6"/>
        <v/>
      </c>
    </row>
    <row r="33" spans="1:9" x14ac:dyDescent="0.2">
      <c r="A33" s="5" t="str">
        <f t="shared" si="3"/>
        <v/>
      </c>
      <c r="B33" s="5" t="str">
        <f t="shared" si="4"/>
        <v/>
      </c>
      <c r="C33" s="15" t="str">
        <f t="shared" si="12"/>
        <v xml:space="preserve"> </v>
      </c>
      <c r="D33" s="15" t="str">
        <f t="shared" si="11"/>
        <v/>
      </c>
      <c r="E33" s="15" t="str">
        <f t="shared" si="9"/>
        <v/>
      </c>
      <c r="F33" s="15"/>
      <c r="G33" s="15" t="str">
        <f t="shared" si="13"/>
        <v/>
      </c>
      <c r="H33" s="15" t="str">
        <f t="shared" si="5"/>
        <v/>
      </c>
      <c r="I33" s="15" t="str">
        <f t="shared" si="6"/>
        <v/>
      </c>
    </row>
    <row r="34" spans="1:9" x14ac:dyDescent="0.2">
      <c r="A34" s="5" t="str">
        <f t="shared" si="3"/>
        <v/>
      </c>
      <c r="B34" s="5" t="str">
        <f t="shared" si="4"/>
        <v/>
      </c>
      <c r="C34" s="15" t="str">
        <f t="shared" si="12"/>
        <v xml:space="preserve"> </v>
      </c>
      <c r="D34" s="15" t="str">
        <f t="shared" si="11"/>
        <v/>
      </c>
      <c r="E34" s="15" t="str">
        <f t="shared" si="9"/>
        <v/>
      </c>
      <c r="F34" s="15"/>
      <c r="G34" s="15" t="str">
        <f t="shared" si="13"/>
        <v/>
      </c>
      <c r="H34" s="15" t="str">
        <f t="shared" si="5"/>
        <v/>
      </c>
      <c r="I34" s="15" t="str">
        <f t="shared" si="6"/>
        <v/>
      </c>
    </row>
    <row r="35" spans="1:9" x14ac:dyDescent="0.2">
      <c r="A35" s="5" t="str">
        <f t="shared" si="3"/>
        <v/>
      </c>
      <c r="B35" s="5" t="str">
        <f t="shared" si="4"/>
        <v/>
      </c>
      <c r="C35" s="15" t="str">
        <f t="shared" si="12"/>
        <v xml:space="preserve"> </v>
      </c>
      <c r="D35" s="15" t="str">
        <f t="shared" si="11"/>
        <v/>
      </c>
      <c r="E35" s="15" t="str">
        <f t="shared" si="9"/>
        <v/>
      </c>
      <c r="F35" s="15"/>
      <c r="G35" s="15" t="str">
        <f t="shared" si="13"/>
        <v/>
      </c>
      <c r="H35" s="15" t="str">
        <f t="shared" si="5"/>
        <v/>
      </c>
      <c r="I35" s="15" t="str">
        <f t="shared" si="6"/>
        <v/>
      </c>
    </row>
    <row r="36" spans="1:9" x14ac:dyDescent="0.2">
      <c r="A36" s="5" t="str">
        <f t="shared" si="3"/>
        <v/>
      </c>
      <c r="B36" s="5" t="str">
        <f t="shared" si="4"/>
        <v/>
      </c>
      <c r="C36" s="15" t="str">
        <f t="shared" si="12"/>
        <v xml:space="preserve"> </v>
      </c>
      <c r="D36" s="15" t="str">
        <f t="shared" si="11"/>
        <v/>
      </c>
      <c r="E36" s="15" t="str">
        <f t="shared" si="9"/>
        <v/>
      </c>
      <c r="F36" s="15"/>
      <c r="G36" s="15" t="str">
        <f t="shared" si="13"/>
        <v/>
      </c>
      <c r="H36" s="15" t="str">
        <f t="shared" si="5"/>
        <v/>
      </c>
      <c r="I36" s="15" t="str">
        <f t="shared" si="6"/>
        <v/>
      </c>
    </row>
    <row r="37" spans="1:9" x14ac:dyDescent="0.2">
      <c r="A37" s="5" t="str">
        <f t="shared" si="3"/>
        <v/>
      </c>
      <c r="B37" s="5" t="str">
        <f t="shared" si="4"/>
        <v/>
      </c>
      <c r="C37" s="15" t="str">
        <f t="shared" si="12"/>
        <v xml:space="preserve"> </v>
      </c>
      <c r="D37" s="15" t="str">
        <f t="shared" si="11"/>
        <v/>
      </c>
      <c r="E37" s="15"/>
      <c r="F37" s="15"/>
      <c r="G37" s="15" t="str">
        <f t="shared" si="13"/>
        <v/>
      </c>
      <c r="H37" s="15" t="str">
        <f t="shared" ref="H37:H52" si="14">IF(OR(A37="",E36=KN),"",I36*p)</f>
        <v/>
      </c>
      <c r="I37" s="15" t="str">
        <f t="shared" ref="I37:I52" si="15">IF(OR(A37="",E36=KN),"",I36-H37)</f>
        <v/>
      </c>
    </row>
    <row r="38" spans="1:9" x14ac:dyDescent="0.2">
      <c r="A38" s="5" t="str">
        <f t="shared" si="3"/>
        <v/>
      </c>
      <c r="B38" s="5" t="str">
        <f t="shared" si="4"/>
        <v/>
      </c>
      <c r="C38" s="15" t="str">
        <f t="shared" si="12"/>
        <v xml:space="preserve"> </v>
      </c>
      <c r="D38" s="15" t="str">
        <f t="shared" si="11"/>
        <v/>
      </c>
      <c r="E38" s="15"/>
      <c r="F38" s="15"/>
      <c r="G38" s="15" t="str">
        <f t="shared" si="13"/>
        <v/>
      </c>
      <c r="H38" s="15" t="str">
        <f t="shared" si="14"/>
        <v/>
      </c>
      <c r="I38" s="15" t="str">
        <f t="shared" si="15"/>
        <v/>
      </c>
    </row>
    <row r="39" spans="1:9" x14ac:dyDescent="0.2">
      <c r="A39" s="5" t="str">
        <f>IF(A38&lt;Jahr+N-1,A38+1,"")</f>
        <v/>
      </c>
      <c r="B39" s="5" t="str">
        <f t="shared" ref="B39:B44" si="16">IF(A38&lt;Jahr+N-1,B38+1,"")</f>
        <v/>
      </c>
      <c r="C39" s="15" t="str">
        <f t="shared" si="12"/>
        <v xml:space="preserve"> </v>
      </c>
      <c r="D39" s="15" t="str">
        <f t="shared" ref="D39:D44" si="17">IF(OR(A39="",D38=KN),"",(K0-KN)/N)</f>
        <v/>
      </c>
      <c r="E39" s="15"/>
      <c r="F39" s="15"/>
      <c r="G39" s="15" t="str">
        <f t="shared" si="13"/>
        <v/>
      </c>
      <c r="H39" s="15" t="str">
        <f t="shared" si="14"/>
        <v/>
      </c>
      <c r="I39" s="15" t="str">
        <f t="shared" si="15"/>
        <v/>
      </c>
    </row>
    <row r="40" spans="1:9" x14ac:dyDescent="0.2">
      <c r="A40" s="5" t="str">
        <f>IF(A39&lt;Jahr+N-1,A39+1,"")</f>
        <v/>
      </c>
      <c r="B40" s="5" t="str">
        <f t="shared" si="16"/>
        <v/>
      </c>
      <c r="C40" s="15" t="str">
        <f t="shared" si="12"/>
        <v xml:space="preserve"> </v>
      </c>
      <c r="D40" s="15" t="str">
        <f t="shared" si="17"/>
        <v/>
      </c>
      <c r="E40" s="15"/>
      <c r="F40" s="15"/>
      <c r="G40" s="15" t="str">
        <f t="shared" si="13"/>
        <v/>
      </c>
      <c r="H40" s="15" t="str">
        <f t="shared" si="14"/>
        <v/>
      </c>
      <c r="I40" s="15" t="str">
        <f t="shared" si="15"/>
        <v/>
      </c>
    </row>
    <row r="41" spans="1:9" x14ac:dyDescent="0.2">
      <c r="A41" s="5" t="str">
        <f>IF(A40&lt;Jahr+N-1,A40+1,"")</f>
        <v/>
      </c>
      <c r="B41" s="5" t="str">
        <f t="shared" si="16"/>
        <v/>
      </c>
      <c r="C41" s="15" t="str">
        <f t="shared" si="12"/>
        <v xml:space="preserve"> </v>
      </c>
      <c r="D41" s="15" t="str">
        <f t="shared" si="17"/>
        <v/>
      </c>
      <c r="E41" s="15"/>
      <c r="F41" s="15"/>
      <c r="G41" s="15" t="str">
        <f t="shared" si="13"/>
        <v/>
      </c>
      <c r="H41" s="15" t="str">
        <f t="shared" si="14"/>
        <v/>
      </c>
      <c r="I41" s="15" t="str">
        <f t="shared" si="15"/>
        <v/>
      </c>
    </row>
    <row r="42" spans="1:9" x14ac:dyDescent="0.2">
      <c r="A42" s="5" t="str">
        <f>IF(A41&lt;Jahr+N-1,A41+1,"")</f>
        <v/>
      </c>
      <c r="B42" s="5" t="str">
        <f t="shared" si="16"/>
        <v/>
      </c>
      <c r="C42" s="15" t="str">
        <f t="shared" si="12"/>
        <v xml:space="preserve"> </v>
      </c>
      <c r="D42" s="15" t="str">
        <f t="shared" si="17"/>
        <v/>
      </c>
      <c r="E42" s="15"/>
      <c r="F42" s="15"/>
      <c r="G42" s="15" t="str">
        <f t="shared" si="13"/>
        <v/>
      </c>
      <c r="H42" s="15" t="str">
        <f t="shared" si="14"/>
        <v/>
      </c>
      <c r="I42" s="15" t="str">
        <f t="shared" si="15"/>
        <v/>
      </c>
    </row>
    <row r="43" spans="1:9" x14ac:dyDescent="0.2">
      <c r="A43" s="5" t="str">
        <f>IF(A42&lt;Jahr+N-1,A42+1,"")</f>
        <v/>
      </c>
      <c r="B43" s="5" t="str">
        <f t="shared" si="16"/>
        <v/>
      </c>
      <c r="C43" s="15" t="str">
        <f t="shared" si="12"/>
        <v xml:space="preserve"> </v>
      </c>
      <c r="D43" s="15" t="str">
        <f t="shared" si="17"/>
        <v/>
      </c>
      <c r="E43" s="15"/>
      <c r="F43" s="15"/>
      <c r="G43" s="15" t="str">
        <f t="shared" si="13"/>
        <v/>
      </c>
      <c r="H43" s="15" t="str">
        <f t="shared" si="14"/>
        <v/>
      </c>
      <c r="I43" s="15" t="str">
        <f t="shared" si="15"/>
        <v/>
      </c>
    </row>
    <row r="44" spans="1:9" x14ac:dyDescent="0.2">
      <c r="B44" s="5" t="str">
        <f t="shared" si="16"/>
        <v/>
      </c>
      <c r="C44" s="15" t="str">
        <f t="shared" si="12"/>
        <v xml:space="preserve"> </v>
      </c>
      <c r="D44" s="15" t="str">
        <f t="shared" si="17"/>
        <v/>
      </c>
      <c r="E44" s="15"/>
      <c r="F44" s="15"/>
      <c r="G44" s="15" t="str">
        <f t="shared" si="13"/>
        <v/>
      </c>
      <c r="H44" s="15" t="str">
        <f t="shared" si="14"/>
        <v/>
      </c>
      <c r="I44" s="15" t="str">
        <f t="shared" si="15"/>
        <v/>
      </c>
    </row>
    <row r="45" spans="1:9" x14ac:dyDescent="0.2">
      <c r="C45" s="15"/>
      <c r="D45" s="15"/>
      <c r="E45" s="15"/>
      <c r="F45" s="15"/>
      <c r="G45" s="15"/>
      <c r="H45" s="15" t="str">
        <f t="shared" si="14"/>
        <v/>
      </c>
      <c r="I45" s="15" t="str">
        <f t="shared" si="15"/>
        <v/>
      </c>
    </row>
    <row r="46" spans="1:9" x14ac:dyDescent="0.2">
      <c r="C46" s="15"/>
      <c r="D46" s="15"/>
      <c r="E46" s="15"/>
      <c r="F46" s="15"/>
      <c r="G46" s="15"/>
      <c r="H46" s="15" t="str">
        <f t="shared" si="14"/>
        <v/>
      </c>
      <c r="I46" s="15" t="str">
        <f t="shared" si="15"/>
        <v/>
      </c>
    </row>
    <row r="47" spans="1:9" x14ac:dyDescent="0.2">
      <c r="C47" s="15"/>
      <c r="D47" s="15"/>
      <c r="E47" s="15"/>
      <c r="F47" s="15"/>
      <c r="G47" s="15"/>
      <c r="H47" s="15" t="str">
        <f t="shared" si="14"/>
        <v/>
      </c>
      <c r="I47" s="15" t="str">
        <f t="shared" si="15"/>
        <v/>
      </c>
    </row>
    <row r="48" spans="1:9" x14ac:dyDescent="0.2">
      <c r="C48" s="15"/>
      <c r="D48" s="15"/>
      <c r="E48" s="15"/>
      <c r="F48" s="15"/>
      <c r="G48" s="15"/>
      <c r="H48" s="15" t="str">
        <f t="shared" si="14"/>
        <v/>
      </c>
      <c r="I48" s="15" t="str">
        <f t="shared" si="15"/>
        <v/>
      </c>
    </row>
    <row r="49" spans="3:9" x14ac:dyDescent="0.2">
      <c r="C49" s="15"/>
      <c r="D49" s="15"/>
      <c r="E49" s="15"/>
      <c r="F49" s="15"/>
      <c r="G49" s="15"/>
      <c r="H49" s="15" t="str">
        <f t="shared" si="14"/>
        <v/>
      </c>
      <c r="I49" s="15" t="str">
        <f t="shared" si="15"/>
        <v/>
      </c>
    </row>
    <row r="50" spans="3:9" x14ac:dyDescent="0.2">
      <c r="C50" s="15"/>
      <c r="D50" s="15"/>
      <c r="E50" s="15"/>
      <c r="F50" s="15"/>
      <c r="G50" s="15"/>
      <c r="H50" s="15" t="str">
        <f t="shared" si="14"/>
        <v/>
      </c>
      <c r="I50" s="15" t="str">
        <f t="shared" si="15"/>
        <v/>
      </c>
    </row>
    <row r="51" spans="3:9" x14ac:dyDescent="0.2">
      <c r="C51" s="15"/>
      <c r="D51" s="15"/>
      <c r="E51" s="15"/>
      <c r="F51" s="15"/>
      <c r="G51" s="15"/>
      <c r="H51" s="15" t="str">
        <f t="shared" si="14"/>
        <v/>
      </c>
      <c r="I51" s="15" t="str">
        <f t="shared" si="15"/>
        <v/>
      </c>
    </row>
    <row r="52" spans="3:9" x14ac:dyDescent="0.2">
      <c r="C52" s="15"/>
      <c r="D52" s="15"/>
      <c r="E52" s="15"/>
      <c r="F52" s="15"/>
      <c r="G52" s="15"/>
      <c r="H52" s="15" t="str">
        <f t="shared" si="14"/>
        <v/>
      </c>
      <c r="I52" s="15" t="str">
        <f t="shared" si="15"/>
        <v/>
      </c>
    </row>
    <row r="53" spans="3:9" x14ac:dyDescent="0.2">
      <c r="C53" s="15"/>
      <c r="D53" s="15"/>
      <c r="E53" s="15"/>
      <c r="F53" s="15"/>
      <c r="G53" s="15"/>
      <c r="H53" s="15" t="str">
        <f t="shared" ref="H53:H68" si="18">IF(OR(A53="",E52=KN),"",I52*p)</f>
        <v/>
      </c>
      <c r="I53" s="15" t="str">
        <f t="shared" ref="I53:I68" si="19">IF(OR(A53="",E52=KN),"",I52-H53)</f>
        <v/>
      </c>
    </row>
    <row r="54" spans="3:9" x14ac:dyDescent="0.2">
      <c r="C54" s="15"/>
      <c r="D54" s="15"/>
      <c r="E54" s="15"/>
      <c r="F54" s="15"/>
      <c r="G54" s="15"/>
      <c r="H54" s="15" t="str">
        <f t="shared" si="18"/>
        <v/>
      </c>
      <c r="I54" s="15" t="str">
        <f t="shared" si="19"/>
        <v/>
      </c>
    </row>
    <row r="55" spans="3:9" x14ac:dyDescent="0.2">
      <c r="C55" s="15"/>
      <c r="D55" s="15"/>
      <c r="E55" s="15"/>
      <c r="F55" s="15"/>
      <c r="G55" s="15"/>
      <c r="H55" s="15" t="str">
        <f t="shared" si="18"/>
        <v/>
      </c>
      <c r="I55" s="15" t="str">
        <f t="shared" si="19"/>
        <v/>
      </c>
    </row>
    <row r="56" spans="3:9" x14ac:dyDescent="0.2">
      <c r="C56" s="15"/>
      <c r="D56" s="15"/>
      <c r="E56" s="15"/>
      <c r="F56" s="15"/>
      <c r="G56" s="15"/>
      <c r="H56" s="15" t="str">
        <f t="shared" si="18"/>
        <v/>
      </c>
      <c r="I56" s="15" t="str">
        <f t="shared" si="19"/>
        <v/>
      </c>
    </row>
    <row r="57" spans="3:9" x14ac:dyDescent="0.2">
      <c r="C57" s="15"/>
      <c r="D57" s="15"/>
      <c r="E57" s="15"/>
      <c r="F57" s="15"/>
      <c r="G57" s="15"/>
      <c r="H57" s="15" t="str">
        <f t="shared" si="18"/>
        <v/>
      </c>
      <c r="I57" s="15" t="str">
        <f t="shared" si="19"/>
        <v/>
      </c>
    </row>
    <row r="58" spans="3:9" x14ac:dyDescent="0.2">
      <c r="C58" s="15"/>
      <c r="D58" s="15"/>
      <c r="E58" s="15"/>
      <c r="F58" s="15"/>
      <c r="G58" s="15"/>
      <c r="H58" s="15" t="str">
        <f t="shared" si="18"/>
        <v/>
      </c>
      <c r="I58" s="15" t="str">
        <f t="shared" si="19"/>
        <v/>
      </c>
    </row>
    <row r="59" spans="3:9" x14ac:dyDescent="0.2">
      <c r="C59" s="15"/>
      <c r="D59" s="15"/>
      <c r="E59" s="15"/>
      <c r="F59" s="15"/>
      <c r="G59" s="15"/>
      <c r="H59" s="15" t="str">
        <f t="shared" si="18"/>
        <v/>
      </c>
      <c r="I59" s="15" t="str">
        <f t="shared" si="19"/>
        <v/>
      </c>
    </row>
    <row r="60" spans="3:9" x14ac:dyDescent="0.2">
      <c r="C60" s="15"/>
      <c r="D60" s="15"/>
      <c r="E60" s="15"/>
      <c r="F60" s="15"/>
      <c r="G60" s="15"/>
      <c r="H60" s="15" t="str">
        <f t="shared" si="18"/>
        <v/>
      </c>
      <c r="I60" s="15" t="str">
        <f t="shared" si="19"/>
        <v/>
      </c>
    </row>
    <row r="61" spans="3:9" x14ac:dyDescent="0.2">
      <c r="C61" s="15"/>
      <c r="D61" s="15"/>
      <c r="E61" s="15"/>
      <c r="F61" s="15"/>
      <c r="G61" s="15"/>
      <c r="H61" s="15" t="str">
        <f t="shared" si="18"/>
        <v/>
      </c>
      <c r="I61" s="15" t="str">
        <f t="shared" si="19"/>
        <v/>
      </c>
    </row>
    <row r="62" spans="3:9" x14ac:dyDescent="0.2">
      <c r="C62" s="15"/>
      <c r="D62" s="15"/>
      <c r="E62" s="15"/>
      <c r="F62" s="15"/>
      <c r="G62" s="15"/>
      <c r="H62" s="15" t="str">
        <f t="shared" si="18"/>
        <v/>
      </c>
      <c r="I62" s="15" t="str">
        <f t="shared" si="19"/>
        <v/>
      </c>
    </row>
    <row r="63" spans="3:9" x14ac:dyDescent="0.2">
      <c r="C63" s="15"/>
      <c r="D63" s="15"/>
      <c r="E63" s="15"/>
      <c r="F63" s="15"/>
      <c r="G63" s="15"/>
      <c r="H63" s="15" t="str">
        <f t="shared" si="18"/>
        <v/>
      </c>
      <c r="I63" s="15" t="str">
        <f t="shared" si="19"/>
        <v/>
      </c>
    </row>
    <row r="64" spans="3:9" x14ac:dyDescent="0.2">
      <c r="C64" s="15"/>
      <c r="D64" s="15"/>
      <c r="E64" s="15"/>
      <c r="F64" s="15"/>
      <c r="G64" s="15"/>
      <c r="H64" s="15" t="str">
        <f t="shared" si="18"/>
        <v/>
      </c>
      <c r="I64" s="15" t="str">
        <f t="shared" si="19"/>
        <v/>
      </c>
    </row>
    <row r="65" spans="3:9" x14ac:dyDescent="0.2">
      <c r="C65" s="15"/>
      <c r="D65" s="15"/>
      <c r="E65" s="15"/>
      <c r="F65" s="15"/>
      <c r="G65" s="15"/>
      <c r="H65" s="15" t="str">
        <f t="shared" si="18"/>
        <v/>
      </c>
      <c r="I65" s="15" t="str">
        <f t="shared" si="19"/>
        <v/>
      </c>
    </row>
    <row r="66" spans="3:9" x14ac:dyDescent="0.2">
      <c r="C66" s="15"/>
      <c r="D66" s="15"/>
      <c r="E66" s="15"/>
      <c r="F66" s="15"/>
      <c r="G66" s="15"/>
      <c r="H66" s="15" t="str">
        <f t="shared" si="18"/>
        <v/>
      </c>
      <c r="I66" s="15" t="str">
        <f t="shared" si="19"/>
        <v/>
      </c>
    </row>
    <row r="67" spans="3:9" x14ac:dyDescent="0.2">
      <c r="C67" s="15"/>
      <c r="D67" s="15"/>
      <c r="E67" s="15"/>
      <c r="F67" s="15"/>
      <c r="G67" s="15"/>
      <c r="H67" s="15" t="str">
        <f t="shared" si="18"/>
        <v/>
      </c>
      <c r="I67" s="15" t="str">
        <f t="shared" si="19"/>
        <v/>
      </c>
    </row>
    <row r="68" spans="3:9" x14ac:dyDescent="0.2">
      <c r="C68" s="15"/>
      <c r="D68" s="15"/>
      <c r="E68" s="15"/>
      <c r="F68" s="15"/>
      <c r="G68" s="15"/>
      <c r="H68" s="15" t="str">
        <f t="shared" si="18"/>
        <v/>
      </c>
      <c r="I68" s="15" t="str">
        <f t="shared" si="19"/>
        <v/>
      </c>
    </row>
    <row r="69" spans="3:9" x14ac:dyDescent="0.2">
      <c r="C69" s="15"/>
      <c r="D69" s="15"/>
      <c r="E69" s="15"/>
      <c r="F69" s="15"/>
      <c r="G69" s="15"/>
      <c r="H69" s="15" t="str">
        <f t="shared" ref="H69:H78" si="20">IF(OR(A69="",E68=KN),"",I68*p)</f>
        <v/>
      </c>
      <c r="I69" s="15" t="str">
        <f t="shared" ref="I69:I78" si="21">IF(OR(A69="",E68=KN),"",I68-H69)</f>
        <v/>
      </c>
    </row>
    <row r="70" spans="3:9" x14ac:dyDescent="0.2">
      <c r="C70" s="15"/>
      <c r="D70" s="15"/>
      <c r="E70" s="15"/>
      <c r="F70" s="15"/>
      <c r="G70" s="15"/>
      <c r="H70" s="15" t="str">
        <f t="shared" si="20"/>
        <v/>
      </c>
      <c r="I70" s="15" t="str">
        <f t="shared" si="21"/>
        <v/>
      </c>
    </row>
    <row r="71" spans="3:9" x14ac:dyDescent="0.2">
      <c r="C71" s="15"/>
      <c r="D71" s="15"/>
      <c r="E71" s="15"/>
      <c r="F71" s="15"/>
      <c r="G71" s="15"/>
      <c r="H71" s="15" t="str">
        <f t="shared" si="20"/>
        <v/>
      </c>
      <c r="I71" s="15" t="str">
        <f t="shared" si="21"/>
        <v/>
      </c>
    </row>
    <row r="72" spans="3:9" x14ac:dyDescent="0.2">
      <c r="C72" s="15"/>
      <c r="D72" s="15"/>
      <c r="E72" s="15"/>
      <c r="F72" s="15"/>
      <c r="G72" s="15"/>
      <c r="H72" s="15" t="str">
        <f t="shared" si="20"/>
        <v/>
      </c>
      <c r="I72" s="15" t="str">
        <f t="shared" si="21"/>
        <v/>
      </c>
    </row>
    <row r="73" spans="3:9" x14ac:dyDescent="0.2">
      <c r="C73" s="15"/>
      <c r="D73" s="15"/>
      <c r="E73" s="15"/>
      <c r="F73" s="15"/>
      <c r="G73" s="15"/>
      <c r="H73" s="15" t="str">
        <f t="shared" si="20"/>
        <v/>
      </c>
      <c r="I73" s="15" t="str">
        <f t="shared" si="21"/>
        <v/>
      </c>
    </row>
    <row r="74" spans="3:9" x14ac:dyDescent="0.2">
      <c r="C74" s="15"/>
      <c r="D74" s="15"/>
      <c r="E74" s="15"/>
      <c r="F74" s="15"/>
      <c r="G74" s="15"/>
      <c r="H74" s="15" t="str">
        <f t="shared" si="20"/>
        <v/>
      </c>
      <c r="I74" s="15" t="str">
        <f t="shared" si="21"/>
        <v/>
      </c>
    </row>
    <row r="75" spans="3:9" x14ac:dyDescent="0.2">
      <c r="C75" s="15"/>
      <c r="D75" s="15"/>
      <c r="E75" s="15"/>
      <c r="F75" s="15"/>
      <c r="G75" s="15"/>
      <c r="H75" s="15" t="str">
        <f t="shared" si="20"/>
        <v/>
      </c>
      <c r="I75" s="15" t="str">
        <f t="shared" si="21"/>
        <v/>
      </c>
    </row>
    <row r="76" spans="3:9" x14ac:dyDescent="0.2">
      <c r="C76" s="15"/>
      <c r="D76" s="15"/>
      <c r="E76" s="15"/>
      <c r="F76" s="15"/>
      <c r="G76" s="15" t="str">
        <f>IF(OR(A76=""),"",I75)</f>
        <v/>
      </c>
      <c r="H76" s="15" t="str">
        <f t="shared" si="20"/>
        <v/>
      </c>
      <c r="I76" s="15" t="str">
        <f t="shared" si="21"/>
        <v/>
      </c>
    </row>
    <row r="77" spans="3:9" x14ac:dyDescent="0.2">
      <c r="C77" s="15"/>
      <c r="D77" s="15"/>
      <c r="E77" s="15"/>
      <c r="F77" s="15"/>
      <c r="G77" s="15" t="str">
        <f>IF(OR(A77=""),"",I76)</f>
        <v/>
      </c>
      <c r="H77" s="15" t="str">
        <f t="shared" si="20"/>
        <v/>
      </c>
      <c r="I77" s="15" t="str">
        <f t="shared" si="21"/>
        <v/>
      </c>
    </row>
    <row r="78" spans="3:9" x14ac:dyDescent="0.2">
      <c r="C78" s="15"/>
      <c r="D78" s="15"/>
      <c r="E78" s="15"/>
      <c r="F78" s="15"/>
      <c r="G78" s="15" t="str">
        <f>IF(OR(A78=""),"",I77)</f>
        <v/>
      </c>
      <c r="H78" s="15" t="str">
        <f t="shared" si="20"/>
        <v/>
      </c>
      <c r="I78" s="15" t="str">
        <f t="shared" si="21"/>
        <v/>
      </c>
    </row>
    <row r="79" spans="3:9" x14ac:dyDescent="0.2">
      <c r="C79" s="15"/>
      <c r="D79" s="15"/>
      <c r="E79" s="15"/>
      <c r="F79" s="15"/>
      <c r="G79" s="15"/>
      <c r="H79" s="15"/>
      <c r="I79" s="15"/>
    </row>
    <row r="80" spans="3:9" x14ac:dyDescent="0.2">
      <c r="C80" s="15"/>
      <c r="D80" s="15"/>
      <c r="E80" s="15"/>
      <c r="F80" s="15"/>
      <c r="G80" s="15"/>
      <c r="H80" s="15"/>
      <c r="I80" s="15"/>
    </row>
    <row r="81" spans="3:9" x14ac:dyDescent="0.2">
      <c r="C81" s="15"/>
      <c r="D81" s="15"/>
      <c r="E81" s="15"/>
      <c r="F81" s="15"/>
      <c r="G81" s="15"/>
      <c r="H81" s="15"/>
      <c r="I81" s="15"/>
    </row>
    <row r="82" spans="3:9" x14ac:dyDescent="0.2">
      <c r="C82" s="15"/>
      <c r="D82" s="15"/>
      <c r="E82" s="15"/>
      <c r="F82" s="15"/>
      <c r="G82" s="15"/>
      <c r="H82" s="15"/>
      <c r="I82" s="15"/>
    </row>
    <row r="83" spans="3:9" x14ac:dyDescent="0.2">
      <c r="C83" s="15"/>
      <c r="D83" s="15"/>
      <c r="E83" s="15"/>
      <c r="F83" s="15"/>
      <c r="G83" s="15"/>
      <c r="H83" s="15"/>
      <c r="I83" s="15"/>
    </row>
    <row r="84" spans="3:9" x14ac:dyDescent="0.2">
      <c r="C84" s="15"/>
      <c r="D84" s="15"/>
      <c r="E84" s="15"/>
      <c r="F84" s="15"/>
      <c r="G84" s="15"/>
      <c r="H84" s="15"/>
      <c r="I84" s="15"/>
    </row>
    <row r="85" spans="3:9" x14ac:dyDescent="0.2">
      <c r="C85" s="15"/>
      <c r="D85" s="15"/>
      <c r="E85" s="15"/>
      <c r="F85" s="15"/>
      <c r="G85" s="15"/>
      <c r="H85" s="15"/>
      <c r="I85" s="15"/>
    </row>
    <row r="86" spans="3:9" x14ac:dyDescent="0.2">
      <c r="C86" s="15"/>
      <c r="D86" s="15"/>
      <c r="E86" s="15"/>
      <c r="F86" s="15"/>
      <c r="G86" s="15"/>
      <c r="H86" s="15"/>
      <c r="I86" s="15"/>
    </row>
    <row r="87" spans="3:9" x14ac:dyDescent="0.2">
      <c r="C87" s="15"/>
      <c r="D87" s="15"/>
      <c r="E87" s="15"/>
      <c r="F87" s="15"/>
      <c r="G87" s="15"/>
      <c r="H87" s="15"/>
      <c r="I87" s="15"/>
    </row>
    <row r="88" spans="3:9" x14ac:dyDescent="0.2">
      <c r="C88" s="15"/>
      <c r="D88" s="15"/>
      <c r="E88" s="15"/>
      <c r="F88" s="15"/>
      <c r="G88" s="15"/>
      <c r="H88" s="15"/>
      <c r="I88" s="15"/>
    </row>
    <row r="89" spans="3:9" x14ac:dyDescent="0.2">
      <c r="C89" s="15"/>
      <c r="D89" s="15"/>
      <c r="E89" s="15"/>
      <c r="F89" s="15"/>
      <c r="G89" s="15"/>
      <c r="H89" s="15"/>
      <c r="I89" s="15"/>
    </row>
    <row r="90" spans="3:9" x14ac:dyDescent="0.2">
      <c r="C90" s="15"/>
      <c r="D90" s="15"/>
      <c r="E90" s="15"/>
      <c r="F90" s="15"/>
      <c r="G90" s="15"/>
      <c r="H90" s="15"/>
      <c r="I90" s="15"/>
    </row>
    <row r="91" spans="3:9" x14ac:dyDescent="0.2">
      <c r="C91" s="15"/>
      <c r="D91" s="15"/>
      <c r="E91" s="15"/>
      <c r="F91" s="15"/>
      <c r="G91" s="15"/>
      <c r="H91" s="15"/>
      <c r="I91" s="15"/>
    </row>
    <row r="92" spans="3:9" x14ac:dyDescent="0.2">
      <c r="C92" s="15"/>
      <c r="D92" s="15"/>
      <c r="E92" s="15"/>
      <c r="F92" s="15"/>
      <c r="G92" s="15"/>
      <c r="H92" s="15"/>
      <c r="I92" s="15"/>
    </row>
    <row r="93" spans="3:9" x14ac:dyDescent="0.2">
      <c r="C93" s="15"/>
      <c r="D93" s="15"/>
      <c r="E93" s="15"/>
      <c r="F93" s="15"/>
      <c r="G93" s="15"/>
      <c r="H93" s="15"/>
      <c r="I93" s="15"/>
    </row>
    <row r="94" spans="3:9" x14ac:dyDescent="0.2">
      <c r="C94" s="15"/>
      <c r="D94" s="15"/>
      <c r="E94" s="15"/>
      <c r="F94" s="15"/>
      <c r="G94" s="15"/>
      <c r="H94" s="15"/>
      <c r="I94" s="15"/>
    </row>
    <row r="95" spans="3:9" x14ac:dyDescent="0.2">
      <c r="C95" s="15"/>
      <c r="D95" s="15"/>
      <c r="E95" s="15"/>
      <c r="F95" s="15"/>
      <c r="G95" s="15"/>
      <c r="H95" s="15"/>
      <c r="I95" s="15"/>
    </row>
    <row r="96" spans="3:9" x14ac:dyDescent="0.2">
      <c r="C96" s="15"/>
      <c r="D96" s="15"/>
      <c r="E96" s="15"/>
      <c r="F96" s="15"/>
      <c r="G96" s="15"/>
      <c r="H96" s="15"/>
      <c r="I96" s="15"/>
    </row>
    <row r="97" spans="3:9" x14ac:dyDescent="0.2">
      <c r="C97" s="15"/>
      <c r="D97" s="15"/>
      <c r="E97" s="15"/>
      <c r="F97" s="15"/>
      <c r="G97" s="15"/>
      <c r="H97" s="15"/>
      <c r="I97" s="15"/>
    </row>
    <row r="98" spans="3:9" x14ac:dyDescent="0.2">
      <c r="C98" s="15"/>
      <c r="D98" s="15"/>
      <c r="E98" s="15"/>
      <c r="F98" s="15"/>
      <c r="G98" s="15"/>
      <c r="H98" s="15"/>
      <c r="I98" s="15"/>
    </row>
    <row r="99" spans="3:9" x14ac:dyDescent="0.2">
      <c r="C99" s="15"/>
      <c r="D99" s="15"/>
      <c r="E99" s="15"/>
      <c r="F99" s="15"/>
      <c r="G99" s="15"/>
      <c r="H99" s="15"/>
      <c r="I99" s="15"/>
    </row>
    <row r="100" spans="3:9" x14ac:dyDescent="0.2">
      <c r="C100" s="15"/>
      <c r="D100" s="15"/>
      <c r="E100" s="15"/>
      <c r="F100" s="15"/>
      <c r="G100" s="15"/>
      <c r="H100" s="15"/>
      <c r="I100" s="15"/>
    </row>
    <row r="101" spans="3:9" x14ac:dyDescent="0.2">
      <c r="C101" s="15"/>
      <c r="D101" s="15"/>
      <c r="E101" s="15"/>
      <c r="F101" s="15"/>
      <c r="G101" s="15"/>
      <c r="H101" s="15"/>
      <c r="I101" s="15"/>
    </row>
    <row r="102" spans="3:9" x14ac:dyDescent="0.2">
      <c r="C102" s="15"/>
      <c r="D102" s="15"/>
      <c r="E102" s="15"/>
      <c r="F102" s="15"/>
      <c r="G102" s="15"/>
      <c r="H102" s="15"/>
      <c r="I102" s="15"/>
    </row>
    <row r="103" spans="3:9" x14ac:dyDescent="0.2">
      <c r="C103" s="15"/>
      <c r="D103" s="15"/>
      <c r="E103" s="15"/>
      <c r="F103" s="15"/>
      <c r="G103" s="15"/>
      <c r="H103" s="15"/>
      <c r="I103" s="15"/>
    </row>
    <row r="104" spans="3:9" x14ac:dyDescent="0.2">
      <c r="C104" s="15"/>
      <c r="D104" s="15"/>
      <c r="E104" s="15"/>
      <c r="F104" s="15"/>
      <c r="G104" s="15"/>
      <c r="H104" s="15"/>
      <c r="I104" s="15"/>
    </row>
    <row r="105" spans="3:9" x14ac:dyDescent="0.2">
      <c r="C105" s="15"/>
      <c r="D105" s="15"/>
      <c r="E105" s="15"/>
      <c r="F105" s="15"/>
      <c r="G105" s="15"/>
      <c r="H105" s="15"/>
      <c r="I105" s="15"/>
    </row>
    <row r="106" spans="3:9" x14ac:dyDescent="0.2">
      <c r="C106" s="15"/>
      <c r="D106" s="15"/>
      <c r="E106" s="15"/>
      <c r="F106" s="15"/>
      <c r="G106" s="15"/>
      <c r="H106" s="15"/>
      <c r="I106" s="15"/>
    </row>
    <row r="107" spans="3:9" x14ac:dyDescent="0.2">
      <c r="C107" s="15"/>
      <c r="D107" s="15"/>
      <c r="E107" s="15"/>
      <c r="F107" s="15"/>
      <c r="G107" s="15"/>
      <c r="H107" s="15"/>
      <c r="I107" s="15"/>
    </row>
    <row r="108" spans="3:9" x14ac:dyDescent="0.2">
      <c r="C108" s="15"/>
      <c r="D108" s="15"/>
      <c r="E108" s="15"/>
      <c r="F108" s="15"/>
      <c r="G108" s="15"/>
      <c r="H108" s="15"/>
      <c r="I108" s="15"/>
    </row>
    <row r="109" spans="3:9" x14ac:dyDescent="0.2">
      <c r="C109" s="15"/>
      <c r="D109" s="15"/>
      <c r="E109" s="15"/>
      <c r="F109" s="15"/>
      <c r="G109" s="15"/>
      <c r="H109" s="15"/>
      <c r="I109" s="15"/>
    </row>
    <row r="110" spans="3:9" x14ac:dyDescent="0.2">
      <c r="C110" s="15"/>
      <c r="D110" s="15"/>
      <c r="E110" s="15"/>
      <c r="F110" s="15"/>
      <c r="G110" s="15"/>
      <c r="H110" s="15"/>
      <c r="I110" s="15"/>
    </row>
    <row r="111" spans="3:9" x14ac:dyDescent="0.2">
      <c r="C111" s="15"/>
      <c r="D111" s="15"/>
      <c r="E111" s="15"/>
      <c r="F111" s="15"/>
      <c r="G111" s="15"/>
      <c r="H111" s="15"/>
      <c r="I111" s="15"/>
    </row>
    <row r="112" spans="3:9" x14ac:dyDescent="0.2">
      <c r="C112" s="15"/>
      <c r="D112" s="15"/>
      <c r="E112" s="15"/>
      <c r="F112" s="15"/>
      <c r="G112" s="15"/>
      <c r="H112" s="15"/>
      <c r="I112" s="15"/>
    </row>
    <row r="113" spans="3:9" x14ac:dyDescent="0.2">
      <c r="C113" s="15"/>
      <c r="D113" s="15"/>
      <c r="E113" s="15"/>
      <c r="F113" s="15"/>
      <c r="G113" s="15"/>
      <c r="H113" s="15"/>
      <c r="I113" s="15"/>
    </row>
    <row r="114" spans="3:9" x14ac:dyDescent="0.2">
      <c r="C114" s="15"/>
      <c r="D114" s="15"/>
      <c r="E114" s="15"/>
      <c r="F114" s="15"/>
      <c r="G114" s="15"/>
      <c r="H114" s="15"/>
      <c r="I114" s="15"/>
    </row>
    <row r="115" spans="3:9" x14ac:dyDescent="0.2">
      <c r="C115" s="15"/>
      <c r="D115" s="15"/>
      <c r="E115" s="15"/>
      <c r="F115" s="15"/>
      <c r="G115" s="15"/>
      <c r="H115" s="15"/>
      <c r="I115" s="15"/>
    </row>
    <row r="116" spans="3:9" x14ac:dyDescent="0.2">
      <c r="C116" s="15"/>
      <c r="D116" s="15"/>
      <c r="E116" s="15"/>
      <c r="F116" s="15"/>
      <c r="G116" s="15"/>
      <c r="H116" s="15"/>
      <c r="I116" s="15"/>
    </row>
    <row r="117" spans="3:9" x14ac:dyDescent="0.2">
      <c r="C117" s="15"/>
      <c r="D117" s="15"/>
      <c r="E117" s="15"/>
      <c r="F117" s="15"/>
      <c r="G117" s="15"/>
      <c r="H117" s="15"/>
      <c r="I117" s="15"/>
    </row>
    <row r="118" spans="3:9" x14ac:dyDescent="0.2">
      <c r="C118" s="15"/>
      <c r="D118" s="15"/>
      <c r="E118" s="15"/>
      <c r="F118" s="15"/>
      <c r="G118" s="15"/>
      <c r="H118" s="15"/>
      <c r="I118" s="15"/>
    </row>
    <row r="119" spans="3:9" x14ac:dyDescent="0.2">
      <c r="C119" s="15"/>
      <c r="D119" s="15"/>
      <c r="E119" s="15"/>
      <c r="F119" s="15"/>
      <c r="G119" s="15"/>
      <c r="H119" s="15"/>
      <c r="I119" s="15"/>
    </row>
    <row r="120" spans="3:9" x14ac:dyDescent="0.2">
      <c r="C120" s="15"/>
      <c r="D120" s="15"/>
      <c r="E120" s="15"/>
      <c r="F120" s="15"/>
      <c r="G120" s="15"/>
      <c r="H120" s="15"/>
      <c r="I120" s="15"/>
    </row>
    <row r="121" spans="3:9" x14ac:dyDescent="0.2">
      <c r="C121" s="15"/>
      <c r="D121" s="15"/>
      <c r="E121" s="15"/>
      <c r="F121" s="15"/>
      <c r="G121" s="15"/>
      <c r="H121" s="15"/>
      <c r="I121" s="15"/>
    </row>
    <row r="122" spans="3:9" x14ac:dyDescent="0.2">
      <c r="C122" s="15"/>
      <c r="D122" s="15"/>
      <c r="E122" s="15"/>
      <c r="F122" s="15"/>
      <c r="G122" s="15"/>
      <c r="H122" s="15"/>
      <c r="I122" s="15"/>
    </row>
    <row r="123" spans="3:9" x14ac:dyDescent="0.2">
      <c r="C123" s="15"/>
      <c r="D123" s="15"/>
      <c r="E123" s="15"/>
      <c r="F123" s="15"/>
      <c r="G123" s="15"/>
      <c r="H123" s="15"/>
      <c r="I123" s="15"/>
    </row>
    <row r="124" spans="3:9" x14ac:dyDescent="0.2">
      <c r="C124" s="15"/>
      <c r="D124" s="15"/>
      <c r="E124" s="15"/>
      <c r="F124" s="15"/>
      <c r="G124" s="15"/>
      <c r="H124" s="15"/>
      <c r="I124" s="15"/>
    </row>
    <row r="125" spans="3:9" x14ac:dyDescent="0.2">
      <c r="C125" s="15"/>
      <c r="D125" s="15"/>
      <c r="E125" s="15"/>
      <c r="F125" s="15"/>
      <c r="G125" s="15"/>
      <c r="H125" s="15"/>
      <c r="I125" s="15"/>
    </row>
    <row r="126" spans="3:9" x14ac:dyDescent="0.2">
      <c r="C126" s="15"/>
      <c r="D126" s="15"/>
      <c r="E126" s="15"/>
      <c r="F126" s="15"/>
      <c r="G126" s="15"/>
      <c r="H126" s="15"/>
      <c r="I126" s="15"/>
    </row>
    <row r="127" spans="3:9" x14ac:dyDescent="0.2">
      <c r="C127" s="15"/>
      <c r="D127" s="15"/>
      <c r="E127" s="15"/>
      <c r="F127" s="15"/>
      <c r="G127" s="15"/>
      <c r="H127" s="15"/>
      <c r="I127" s="15"/>
    </row>
    <row r="128" spans="3:9" x14ac:dyDescent="0.2">
      <c r="C128" s="15"/>
      <c r="D128" s="15"/>
      <c r="E128" s="15"/>
      <c r="F128" s="15"/>
      <c r="G128" s="15"/>
      <c r="H128" s="15"/>
      <c r="I128" s="15"/>
    </row>
    <row r="129" spans="3:9" x14ac:dyDescent="0.2">
      <c r="C129" s="15"/>
      <c r="D129" s="15"/>
      <c r="E129" s="15"/>
      <c r="F129" s="15"/>
      <c r="G129" s="15"/>
      <c r="H129" s="15"/>
      <c r="I129" s="15"/>
    </row>
  </sheetData>
  <phoneticPr fontId="6" type="noConversion"/>
  <printOptions gridLines="1"/>
  <pageMargins left="0.78740157499999996" right="0.78740157499999996" top="0.984251969" bottom="0.984251969" header="0.51181102300000003" footer="0.51181102300000003"/>
  <pageSetup paperSize="9" orientation="portrait" horizontalDpi="4294967292" verticalDpi="4294967292" r:id="rId1"/>
  <headerFooter alignWithMargins="0">
    <oddHeader>&amp;C&amp;F        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workbookViewId="0">
      <pane ySplit="10" topLeftCell="A11" activePane="bottomLeft" state="frozen"/>
      <selection pane="bottomLeft" activeCell="C2" sqref="C2"/>
    </sheetView>
  </sheetViews>
  <sheetFormatPr baseColWidth="10" defaultRowHeight="12.75" x14ac:dyDescent="0.2"/>
  <cols>
    <col min="1" max="1" width="5.85546875" style="1" customWidth="1"/>
    <col min="2" max="2" width="18.85546875" style="2" customWidth="1"/>
    <col min="3" max="3" width="17.85546875" style="1" customWidth="1"/>
    <col min="4" max="4" width="18.42578125" style="2" customWidth="1"/>
    <col min="5" max="5" width="13.28515625" style="1" customWidth="1"/>
    <col min="6" max="16384" width="11.42578125" style="1"/>
  </cols>
  <sheetData>
    <row r="1" spans="1:9" x14ac:dyDescent="0.2">
      <c r="A1" s="35" t="s">
        <v>37</v>
      </c>
      <c r="B1" s="15"/>
      <c r="C1" s="5"/>
      <c r="D1" s="15"/>
      <c r="E1" s="5"/>
      <c r="F1" s="5"/>
      <c r="G1" s="5"/>
      <c r="H1" s="5"/>
      <c r="I1" s="5"/>
    </row>
    <row r="2" spans="1:9" x14ac:dyDescent="0.2">
      <c r="A2" s="5"/>
      <c r="B2" s="72" t="s">
        <v>1</v>
      </c>
      <c r="C2" s="18">
        <v>30000</v>
      </c>
      <c r="D2" s="75" t="s">
        <v>83</v>
      </c>
      <c r="E2" s="119">
        <v>0.2</v>
      </c>
      <c r="F2" s="120" t="str">
        <f>IF(OR(E2=20%,E2=25%,E2=30%),"","Nur 20%, 25% oder 30% sind erlaubt")</f>
        <v/>
      </c>
      <c r="G2" s="5"/>
      <c r="H2" s="5"/>
      <c r="I2" s="5"/>
    </row>
    <row r="3" spans="1:9" x14ac:dyDescent="0.2">
      <c r="A3" s="5"/>
      <c r="B3" s="28" t="s">
        <v>38</v>
      </c>
      <c r="C3" s="33">
        <v>8</v>
      </c>
      <c r="D3" s="36"/>
      <c r="E3" s="5"/>
      <c r="F3" s="5"/>
      <c r="G3" s="5"/>
      <c r="H3" s="5"/>
      <c r="I3" s="5"/>
    </row>
    <row r="4" spans="1:9" x14ac:dyDescent="0.2">
      <c r="A4" s="5"/>
      <c r="B4" s="72" t="s">
        <v>3</v>
      </c>
      <c r="C4" s="89">
        <v>0</v>
      </c>
      <c r="D4" s="36"/>
      <c r="E4" s="5"/>
      <c r="F4" s="5"/>
      <c r="G4" s="5"/>
      <c r="H4" s="5"/>
      <c r="I4" s="5"/>
    </row>
    <row r="5" spans="1:9" x14ac:dyDescent="0.2">
      <c r="A5" s="5"/>
      <c r="B5" s="72" t="s">
        <v>4</v>
      </c>
      <c r="C5" s="85">
        <v>0.1</v>
      </c>
      <c r="D5" s="36"/>
      <c r="E5" s="5"/>
      <c r="F5" s="5"/>
      <c r="G5" s="5"/>
      <c r="H5" s="5"/>
      <c r="I5" s="5"/>
    </row>
    <row r="6" spans="1:9" x14ac:dyDescent="0.2">
      <c r="A6" s="5"/>
      <c r="B6" s="72" t="s">
        <v>39</v>
      </c>
      <c r="C6" s="85">
        <v>0.04</v>
      </c>
      <c r="D6" s="36" t="s">
        <v>40</v>
      </c>
      <c r="E6" s="5"/>
      <c r="F6" s="5"/>
      <c r="G6" s="5"/>
      <c r="H6" s="5"/>
      <c r="I6" s="5"/>
    </row>
    <row r="7" spans="1:9" x14ac:dyDescent="0.2">
      <c r="A7" s="4"/>
      <c r="B7" s="15"/>
      <c r="C7" s="5"/>
      <c r="D7" s="15"/>
      <c r="E7" s="5"/>
      <c r="F7" s="5"/>
      <c r="G7" s="5"/>
      <c r="H7" s="5"/>
      <c r="I7" s="5"/>
    </row>
    <row r="8" spans="1:9" x14ac:dyDescent="0.2">
      <c r="A8" s="7" t="s">
        <v>41</v>
      </c>
      <c r="B8" s="36"/>
      <c r="C8" s="5"/>
      <c r="D8" s="87">
        <f>MAX(INT(C3+1-1/E9+1),1)</f>
        <v>5</v>
      </c>
      <c r="E8" s="4" t="s">
        <v>42</v>
      </c>
      <c r="F8" s="5"/>
      <c r="G8" s="5"/>
      <c r="H8" s="5"/>
      <c r="I8" s="5"/>
    </row>
    <row r="9" spans="1:9" x14ac:dyDescent="0.2">
      <c r="A9" s="7" t="s">
        <v>43</v>
      </c>
      <c r="B9" s="36"/>
      <c r="C9" s="5"/>
      <c r="D9" s="5"/>
      <c r="E9" s="88">
        <f>IF(E2=30%,MIN(30%,3/C3),IF(E2=25%,2.5/C3,MIN(20%,2/C3)))</f>
        <v>0.2</v>
      </c>
      <c r="F9" s="9"/>
      <c r="G9" s="5"/>
      <c r="H9" s="5"/>
      <c r="I9" s="5"/>
    </row>
    <row r="10" spans="1:9" ht="39" customHeight="1" x14ac:dyDescent="0.2">
      <c r="A10" s="23" t="s">
        <v>6</v>
      </c>
      <c r="B10" s="70" t="s">
        <v>7</v>
      </c>
      <c r="C10" s="24" t="s">
        <v>44</v>
      </c>
      <c r="D10" s="70" t="s">
        <v>9</v>
      </c>
      <c r="E10" s="12" t="s">
        <v>10</v>
      </c>
      <c r="F10" s="12" t="s">
        <v>11</v>
      </c>
      <c r="G10" s="28">
        <f>NPV(C6,E11:E91)</f>
        <v>2577.875921078617</v>
      </c>
    </row>
    <row r="11" spans="1:9" x14ac:dyDescent="0.2">
      <c r="A11" s="5">
        <v>1</v>
      </c>
      <c r="B11" s="71">
        <f>C2</f>
        <v>30000</v>
      </c>
      <c r="C11" s="71">
        <f>IF(D8=1,B11/C3,IF($E$9&gt;1/($C$3-A11+1),B11*$E$9,B11))</f>
        <v>6000</v>
      </c>
      <c r="D11" s="71">
        <f>(B11-C11)</f>
        <v>24000</v>
      </c>
      <c r="E11" s="86">
        <f>IF(A11="","",C11*$C$5)</f>
        <v>600</v>
      </c>
      <c r="F11" s="5"/>
      <c r="G11" s="5"/>
    </row>
    <row r="12" spans="1:9" x14ac:dyDescent="0.2">
      <c r="A12" s="5">
        <f t="shared" ref="A12:A43" si="0">IF(A11="","",IF(A11+1&gt;$C$3,"",A11+1))</f>
        <v>2</v>
      </c>
      <c r="B12" s="71">
        <f t="shared" ref="B12:B43" si="1">IF(A12="","",D11)</f>
        <v>24000</v>
      </c>
      <c r="C12" s="71">
        <f>IF(A12="","",IF(B12-IF(A12="","",IF($E$9&gt;1/($C$3-A12+1),B12*$E$9,(B12-$C$4)/($C$3-A12+1)))&lt;$C$4,B12-$C$4,IF(A12="","",IF($E$9&gt;1/($C$3-A12+1),B12*$E$9,(B12-$C$4)/($C$3-A12+1)))))</f>
        <v>4800</v>
      </c>
      <c r="D12" s="71">
        <f t="shared" ref="D12:D43" si="2">IF(A12="","",B12-C12)</f>
        <v>19200</v>
      </c>
      <c r="E12" s="86">
        <f t="shared" ref="E12:E27" si="3">IF(A12="","",C12*$C$5)</f>
        <v>480</v>
      </c>
      <c r="F12" s="5"/>
      <c r="G12" s="5"/>
    </row>
    <row r="13" spans="1:9" x14ac:dyDescent="0.2">
      <c r="A13" s="5">
        <f t="shared" si="0"/>
        <v>3</v>
      </c>
      <c r="B13" s="71">
        <f t="shared" si="1"/>
        <v>19200</v>
      </c>
      <c r="C13" s="71">
        <f t="shared" ref="C13:C44" si="4">IF(A13="","",IF(B13-IF(A13="","",IF($E$9&gt;100/($C$3-A13+1),B13*$E$9,(B13-$C$4)/($C$3-A13+1)))&lt;$C$4,B13-$C$4,IF(A13="","",IF($E$9&gt;1/($C$3-A13+1),B13*$E$9,(B13-$C$4)/($C$3-A13+1)))))</f>
        <v>3840</v>
      </c>
      <c r="D13" s="71">
        <f t="shared" si="2"/>
        <v>15360</v>
      </c>
      <c r="E13" s="86">
        <f t="shared" si="3"/>
        <v>384</v>
      </c>
      <c r="F13" s="5"/>
      <c r="G13" s="5"/>
    </row>
    <row r="14" spans="1:9" x14ac:dyDescent="0.2">
      <c r="A14" s="5">
        <f t="shared" si="0"/>
        <v>4</v>
      </c>
      <c r="B14" s="71">
        <f t="shared" si="1"/>
        <v>15360</v>
      </c>
      <c r="C14" s="71">
        <f t="shared" si="4"/>
        <v>3072</v>
      </c>
      <c r="D14" s="71">
        <f t="shared" si="2"/>
        <v>12288</v>
      </c>
      <c r="E14" s="86">
        <f t="shared" si="3"/>
        <v>307.20000000000005</v>
      </c>
      <c r="F14" s="5"/>
      <c r="G14" s="5"/>
    </row>
    <row r="15" spans="1:9" x14ac:dyDescent="0.2">
      <c r="A15" s="5">
        <f t="shared" si="0"/>
        <v>5</v>
      </c>
      <c r="B15" s="71">
        <f t="shared" si="1"/>
        <v>12288</v>
      </c>
      <c r="C15" s="71">
        <f t="shared" si="4"/>
        <v>3072</v>
      </c>
      <c r="D15" s="71">
        <f t="shared" si="2"/>
        <v>9216</v>
      </c>
      <c r="E15" s="86">
        <f t="shared" si="3"/>
        <v>307.20000000000005</v>
      </c>
      <c r="F15" s="5"/>
      <c r="G15" s="5"/>
    </row>
    <row r="16" spans="1:9" x14ac:dyDescent="0.2">
      <c r="A16" s="5">
        <f t="shared" si="0"/>
        <v>6</v>
      </c>
      <c r="B16" s="71">
        <f t="shared" si="1"/>
        <v>9216</v>
      </c>
      <c r="C16" s="71">
        <f t="shared" si="4"/>
        <v>3072</v>
      </c>
      <c r="D16" s="71">
        <f t="shared" si="2"/>
        <v>6144</v>
      </c>
      <c r="E16" s="86">
        <f t="shared" si="3"/>
        <v>307.20000000000005</v>
      </c>
      <c r="F16" s="5"/>
      <c r="G16" s="5"/>
    </row>
    <row r="17" spans="1:7" x14ac:dyDescent="0.2">
      <c r="A17" s="5">
        <f t="shared" si="0"/>
        <v>7</v>
      </c>
      <c r="B17" s="71">
        <f t="shared" si="1"/>
        <v>6144</v>
      </c>
      <c r="C17" s="71">
        <f t="shared" si="4"/>
        <v>3072</v>
      </c>
      <c r="D17" s="71">
        <f t="shared" si="2"/>
        <v>3072</v>
      </c>
      <c r="E17" s="86">
        <f t="shared" si="3"/>
        <v>307.20000000000005</v>
      </c>
      <c r="F17" s="5"/>
      <c r="G17" s="5"/>
    </row>
    <row r="18" spans="1:7" x14ac:dyDescent="0.2">
      <c r="A18" s="5">
        <f t="shared" si="0"/>
        <v>8</v>
      </c>
      <c r="B18" s="71">
        <f t="shared" si="1"/>
        <v>3072</v>
      </c>
      <c r="C18" s="71">
        <f t="shared" si="4"/>
        <v>3072</v>
      </c>
      <c r="D18" s="71">
        <f t="shared" si="2"/>
        <v>0</v>
      </c>
      <c r="E18" s="86">
        <f t="shared" si="3"/>
        <v>307.20000000000005</v>
      </c>
      <c r="F18" s="5"/>
      <c r="G18" s="5"/>
    </row>
    <row r="19" spans="1:7" x14ac:dyDescent="0.2">
      <c r="A19" s="5" t="str">
        <f t="shared" si="0"/>
        <v/>
      </c>
      <c r="B19" s="71" t="str">
        <f t="shared" si="1"/>
        <v/>
      </c>
      <c r="C19" s="71" t="str">
        <f t="shared" si="4"/>
        <v/>
      </c>
      <c r="D19" s="71" t="str">
        <f t="shared" si="2"/>
        <v/>
      </c>
      <c r="E19" s="86" t="str">
        <f t="shared" si="3"/>
        <v/>
      </c>
      <c r="F19" s="5"/>
      <c r="G19" s="5"/>
    </row>
    <row r="20" spans="1:7" x14ac:dyDescent="0.2">
      <c r="A20" s="5" t="str">
        <f t="shared" si="0"/>
        <v/>
      </c>
      <c r="B20" s="71" t="str">
        <f t="shared" si="1"/>
        <v/>
      </c>
      <c r="C20" s="71" t="str">
        <f t="shared" si="4"/>
        <v/>
      </c>
      <c r="D20" s="71" t="str">
        <f t="shared" si="2"/>
        <v/>
      </c>
      <c r="E20" s="86" t="str">
        <f t="shared" si="3"/>
        <v/>
      </c>
      <c r="F20" s="5"/>
      <c r="G20" s="5"/>
    </row>
    <row r="21" spans="1:7" x14ac:dyDescent="0.2">
      <c r="A21" s="5" t="str">
        <f t="shared" si="0"/>
        <v/>
      </c>
      <c r="B21" s="71" t="str">
        <f t="shared" si="1"/>
        <v/>
      </c>
      <c r="C21" s="71" t="str">
        <f t="shared" si="4"/>
        <v/>
      </c>
      <c r="D21" s="71" t="str">
        <f t="shared" si="2"/>
        <v/>
      </c>
      <c r="E21" s="86" t="str">
        <f t="shared" si="3"/>
        <v/>
      </c>
      <c r="F21" s="5"/>
      <c r="G21" s="5"/>
    </row>
    <row r="22" spans="1:7" x14ac:dyDescent="0.2">
      <c r="A22" s="5" t="str">
        <f t="shared" si="0"/>
        <v/>
      </c>
      <c r="B22" s="71" t="str">
        <f t="shared" si="1"/>
        <v/>
      </c>
      <c r="C22" s="71" t="str">
        <f t="shared" si="4"/>
        <v/>
      </c>
      <c r="D22" s="71" t="str">
        <f t="shared" si="2"/>
        <v/>
      </c>
      <c r="E22" s="86" t="str">
        <f t="shared" si="3"/>
        <v/>
      </c>
      <c r="F22" s="5"/>
      <c r="G22" s="5"/>
    </row>
    <row r="23" spans="1:7" x14ac:dyDescent="0.2">
      <c r="A23" s="5" t="str">
        <f t="shared" si="0"/>
        <v/>
      </c>
      <c r="B23" s="71" t="str">
        <f t="shared" si="1"/>
        <v/>
      </c>
      <c r="C23" s="71" t="str">
        <f t="shared" si="4"/>
        <v/>
      </c>
      <c r="D23" s="71" t="str">
        <f t="shared" si="2"/>
        <v/>
      </c>
      <c r="E23" s="86" t="str">
        <f t="shared" si="3"/>
        <v/>
      </c>
      <c r="F23" s="5"/>
      <c r="G23" s="5"/>
    </row>
    <row r="24" spans="1:7" x14ac:dyDescent="0.2">
      <c r="A24" s="5" t="str">
        <f t="shared" si="0"/>
        <v/>
      </c>
      <c r="B24" s="71" t="str">
        <f t="shared" si="1"/>
        <v/>
      </c>
      <c r="C24" s="71" t="str">
        <f t="shared" si="4"/>
        <v/>
      </c>
      <c r="D24" s="71" t="str">
        <f t="shared" si="2"/>
        <v/>
      </c>
      <c r="E24" s="86" t="str">
        <f t="shared" si="3"/>
        <v/>
      </c>
      <c r="F24" s="5"/>
      <c r="G24" s="5"/>
    </row>
    <row r="25" spans="1:7" x14ac:dyDescent="0.2">
      <c r="A25" s="5" t="str">
        <f t="shared" si="0"/>
        <v/>
      </c>
      <c r="B25" s="71" t="str">
        <f t="shared" si="1"/>
        <v/>
      </c>
      <c r="C25" s="71" t="str">
        <f t="shared" si="4"/>
        <v/>
      </c>
      <c r="D25" s="71" t="str">
        <f t="shared" si="2"/>
        <v/>
      </c>
      <c r="E25" s="86" t="str">
        <f t="shared" si="3"/>
        <v/>
      </c>
      <c r="F25" s="5"/>
      <c r="G25" s="5"/>
    </row>
    <row r="26" spans="1:7" x14ac:dyDescent="0.2">
      <c r="A26" s="5" t="str">
        <f t="shared" si="0"/>
        <v/>
      </c>
      <c r="B26" s="71" t="str">
        <f t="shared" si="1"/>
        <v/>
      </c>
      <c r="C26" s="71" t="str">
        <f t="shared" si="4"/>
        <v/>
      </c>
      <c r="D26" s="71" t="str">
        <f t="shared" si="2"/>
        <v/>
      </c>
      <c r="E26" s="86" t="str">
        <f t="shared" si="3"/>
        <v/>
      </c>
      <c r="F26" s="5"/>
      <c r="G26" s="5"/>
    </row>
    <row r="27" spans="1:7" x14ac:dyDescent="0.2">
      <c r="A27" s="5" t="str">
        <f t="shared" si="0"/>
        <v/>
      </c>
      <c r="B27" s="71" t="str">
        <f t="shared" si="1"/>
        <v/>
      </c>
      <c r="C27" s="71" t="str">
        <f t="shared" si="4"/>
        <v/>
      </c>
      <c r="D27" s="71" t="str">
        <f t="shared" si="2"/>
        <v/>
      </c>
      <c r="E27" s="86" t="str">
        <f t="shared" si="3"/>
        <v/>
      </c>
      <c r="F27" s="5"/>
      <c r="G27" s="5"/>
    </row>
    <row r="28" spans="1:7" x14ac:dyDescent="0.2">
      <c r="A28" s="5" t="str">
        <f t="shared" si="0"/>
        <v/>
      </c>
      <c r="B28" s="71" t="str">
        <f t="shared" si="1"/>
        <v/>
      </c>
      <c r="C28" s="71" t="str">
        <f t="shared" si="4"/>
        <v/>
      </c>
      <c r="D28" s="71" t="str">
        <f t="shared" si="2"/>
        <v/>
      </c>
      <c r="E28" s="86" t="str">
        <f t="shared" ref="E28:E43" si="5">IF(A28="","",C28*$C$5)</f>
        <v/>
      </c>
      <c r="F28" s="5"/>
      <c r="G28" s="5"/>
    </row>
    <row r="29" spans="1:7" x14ac:dyDescent="0.2">
      <c r="A29" s="5" t="str">
        <f t="shared" si="0"/>
        <v/>
      </c>
      <c r="B29" s="71" t="str">
        <f t="shared" si="1"/>
        <v/>
      </c>
      <c r="C29" s="71" t="str">
        <f t="shared" si="4"/>
        <v/>
      </c>
      <c r="D29" s="71" t="str">
        <f t="shared" si="2"/>
        <v/>
      </c>
      <c r="E29" s="86" t="str">
        <f t="shared" si="5"/>
        <v/>
      </c>
      <c r="F29" s="5"/>
      <c r="G29" s="5"/>
    </row>
    <row r="30" spans="1:7" x14ac:dyDescent="0.2">
      <c r="A30" s="5" t="str">
        <f t="shared" si="0"/>
        <v/>
      </c>
      <c r="B30" s="71" t="str">
        <f t="shared" si="1"/>
        <v/>
      </c>
      <c r="C30" s="71" t="str">
        <f t="shared" si="4"/>
        <v/>
      </c>
      <c r="D30" s="71" t="str">
        <f t="shared" si="2"/>
        <v/>
      </c>
      <c r="E30" s="86" t="str">
        <f t="shared" si="5"/>
        <v/>
      </c>
      <c r="F30" s="5"/>
      <c r="G30" s="5"/>
    </row>
    <row r="31" spans="1:7" x14ac:dyDescent="0.2">
      <c r="A31" s="5" t="str">
        <f t="shared" si="0"/>
        <v/>
      </c>
      <c r="B31" s="71" t="str">
        <f t="shared" si="1"/>
        <v/>
      </c>
      <c r="C31" s="71" t="str">
        <f t="shared" si="4"/>
        <v/>
      </c>
      <c r="D31" s="71" t="str">
        <f t="shared" si="2"/>
        <v/>
      </c>
      <c r="E31" s="86" t="str">
        <f t="shared" si="5"/>
        <v/>
      </c>
      <c r="F31" s="5"/>
      <c r="G31" s="5"/>
    </row>
    <row r="32" spans="1:7" x14ac:dyDescent="0.2">
      <c r="A32" s="5" t="str">
        <f t="shared" si="0"/>
        <v/>
      </c>
      <c r="B32" s="71" t="str">
        <f t="shared" si="1"/>
        <v/>
      </c>
      <c r="C32" s="71" t="str">
        <f t="shared" si="4"/>
        <v/>
      </c>
      <c r="D32" s="71" t="str">
        <f t="shared" si="2"/>
        <v/>
      </c>
      <c r="E32" s="86" t="str">
        <f t="shared" si="5"/>
        <v/>
      </c>
      <c r="F32" s="5"/>
      <c r="G32" s="5"/>
    </row>
    <row r="33" spans="1:7" x14ac:dyDescent="0.2">
      <c r="A33" s="5" t="str">
        <f t="shared" si="0"/>
        <v/>
      </c>
      <c r="B33" s="71" t="str">
        <f t="shared" si="1"/>
        <v/>
      </c>
      <c r="C33" s="71" t="str">
        <f t="shared" si="4"/>
        <v/>
      </c>
      <c r="D33" s="71" t="str">
        <f t="shared" si="2"/>
        <v/>
      </c>
      <c r="E33" s="86" t="str">
        <f t="shared" si="5"/>
        <v/>
      </c>
      <c r="F33" s="5"/>
      <c r="G33" s="5"/>
    </row>
    <row r="34" spans="1:7" x14ac:dyDescent="0.2">
      <c r="A34" s="5" t="str">
        <f t="shared" si="0"/>
        <v/>
      </c>
      <c r="B34" s="71" t="str">
        <f t="shared" si="1"/>
        <v/>
      </c>
      <c r="C34" s="71" t="str">
        <f t="shared" si="4"/>
        <v/>
      </c>
      <c r="D34" s="71" t="str">
        <f t="shared" si="2"/>
        <v/>
      </c>
      <c r="E34" s="86" t="str">
        <f t="shared" si="5"/>
        <v/>
      </c>
      <c r="F34" s="5"/>
      <c r="G34" s="5"/>
    </row>
    <row r="35" spans="1:7" x14ac:dyDescent="0.2">
      <c r="A35" s="5" t="str">
        <f t="shared" si="0"/>
        <v/>
      </c>
      <c r="B35" s="71" t="str">
        <f t="shared" si="1"/>
        <v/>
      </c>
      <c r="C35" s="71" t="str">
        <f t="shared" si="4"/>
        <v/>
      </c>
      <c r="D35" s="71" t="str">
        <f t="shared" si="2"/>
        <v/>
      </c>
      <c r="E35" s="86" t="str">
        <f t="shared" si="5"/>
        <v/>
      </c>
      <c r="F35" s="5"/>
      <c r="G35" s="5"/>
    </row>
    <row r="36" spans="1:7" x14ac:dyDescent="0.2">
      <c r="A36" s="5" t="str">
        <f t="shared" si="0"/>
        <v/>
      </c>
      <c r="B36" s="71" t="str">
        <f t="shared" si="1"/>
        <v/>
      </c>
      <c r="C36" s="71" t="str">
        <f t="shared" si="4"/>
        <v/>
      </c>
      <c r="D36" s="71" t="str">
        <f t="shared" si="2"/>
        <v/>
      </c>
      <c r="E36" s="86" t="str">
        <f t="shared" si="5"/>
        <v/>
      </c>
      <c r="F36" s="5"/>
      <c r="G36" s="5"/>
    </row>
    <row r="37" spans="1:7" x14ac:dyDescent="0.2">
      <c r="A37" s="5" t="str">
        <f t="shared" si="0"/>
        <v/>
      </c>
      <c r="B37" s="71" t="str">
        <f t="shared" si="1"/>
        <v/>
      </c>
      <c r="C37" s="71" t="str">
        <f t="shared" si="4"/>
        <v/>
      </c>
      <c r="D37" s="71" t="str">
        <f t="shared" si="2"/>
        <v/>
      </c>
      <c r="E37" s="86" t="str">
        <f t="shared" si="5"/>
        <v/>
      </c>
      <c r="F37" s="5"/>
      <c r="G37" s="5"/>
    </row>
    <row r="38" spans="1:7" x14ac:dyDescent="0.2">
      <c r="A38" s="5" t="str">
        <f t="shared" si="0"/>
        <v/>
      </c>
      <c r="B38" s="71" t="str">
        <f t="shared" si="1"/>
        <v/>
      </c>
      <c r="C38" s="71" t="str">
        <f t="shared" si="4"/>
        <v/>
      </c>
      <c r="D38" s="71" t="str">
        <f t="shared" si="2"/>
        <v/>
      </c>
      <c r="E38" s="86" t="str">
        <f t="shared" si="5"/>
        <v/>
      </c>
      <c r="F38" s="5"/>
      <c r="G38" s="5"/>
    </row>
    <row r="39" spans="1:7" x14ac:dyDescent="0.2">
      <c r="A39" s="5" t="str">
        <f t="shared" si="0"/>
        <v/>
      </c>
      <c r="B39" s="71" t="str">
        <f t="shared" si="1"/>
        <v/>
      </c>
      <c r="C39" s="71" t="str">
        <f t="shared" si="4"/>
        <v/>
      </c>
      <c r="D39" s="71" t="str">
        <f t="shared" si="2"/>
        <v/>
      </c>
      <c r="E39" s="86" t="str">
        <f t="shared" si="5"/>
        <v/>
      </c>
      <c r="F39" s="5"/>
      <c r="G39" s="5"/>
    </row>
    <row r="40" spans="1:7" x14ac:dyDescent="0.2">
      <c r="A40" s="5" t="str">
        <f t="shared" si="0"/>
        <v/>
      </c>
      <c r="B40" s="71" t="str">
        <f t="shared" si="1"/>
        <v/>
      </c>
      <c r="C40" s="71" t="str">
        <f t="shared" si="4"/>
        <v/>
      </c>
      <c r="D40" s="71" t="str">
        <f t="shared" si="2"/>
        <v/>
      </c>
      <c r="E40" s="86" t="str">
        <f t="shared" si="5"/>
        <v/>
      </c>
      <c r="F40" s="5"/>
      <c r="G40" s="5"/>
    </row>
    <row r="41" spans="1:7" x14ac:dyDescent="0.2">
      <c r="A41" s="5" t="str">
        <f t="shared" si="0"/>
        <v/>
      </c>
      <c r="B41" s="71" t="str">
        <f t="shared" si="1"/>
        <v/>
      </c>
      <c r="C41" s="71" t="str">
        <f t="shared" si="4"/>
        <v/>
      </c>
      <c r="D41" s="71" t="str">
        <f t="shared" si="2"/>
        <v/>
      </c>
      <c r="E41" s="86" t="str">
        <f t="shared" si="5"/>
        <v/>
      </c>
      <c r="F41" s="5"/>
      <c r="G41" s="5"/>
    </row>
    <row r="42" spans="1:7" x14ac:dyDescent="0.2">
      <c r="A42" s="5" t="str">
        <f t="shared" si="0"/>
        <v/>
      </c>
      <c r="B42" s="71" t="str">
        <f t="shared" si="1"/>
        <v/>
      </c>
      <c r="C42" s="71" t="str">
        <f t="shared" si="4"/>
        <v/>
      </c>
      <c r="D42" s="71" t="str">
        <f t="shared" si="2"/>
        <v/>
      </c>
      <c r="E42" s="86" t="str">
        <f t="shared" si="5"/>
        <v/>
      </c>
      <c r="F42" s="5"/>
      <c r="G42" s="5"/>
    </row>
    <row r="43" spans="1:7" x14ac:dyDescent="0.2">
      <c r="A43" s="5" t="str">
        <f t="shared" si="0"/>
        <v/>
      </c>
      <c r="B43" s="71" t="str">
        <f t="shared" si="1"/>
        <v/>
      </c>
      <c r="C43" s="71" t="str">
        <f t="shared" si="4"/>
        <v/>
      </c>
      <c r="D43" s="71" t="str">
        <f t="shared" si="2"/>
        <v/>
      </c>
      <c r="E43" s="86" t="str">
        <f t="shared" si="5"/>
        <v/>
      </c>
      <c r="F43" s="5"/>
      <c r="G43" s="5"/>
    </row>
    <row r="44" spans="1:7" x14ac:dyDescent="0.2">
      <c r="A44" s="5" t="str">
        <f t="shared" ref="A44:A75" si="6">IF(A43="","",IF(A43+1&gt;$C$3,"",A43+1))</f>
        <v/>
      </c>
      <c r="B44" s="71" t="str">
        <f t="shared" ref="B44:B59" si="7">IF(A44="","",D43)</f>
        <v/>
      </c>
      <c r="C44" s="71" t="str">
        <f t="shared" si="4"/>
        <v/>
      </c>
      <c r="D44" s="71" t="str">
        <f t="shared" ref="D44:D59" si="8">IF(A44="","",B44-C44)</f>
        <v/>
      </c>
      <c r="E44" s="86" t="str">
        <f t="shared" ref="E44:E59" si="9">IF(A44="","",C44*$C$5)</f>
        <v/>
      </c>
      <c r="F44" s="5"/>
      <c r="G44" s="5"/>
    </row>
    <row r="45" spans="1:7" x14ac:dyDescent="0.2">
      <c r="A45" s="5" t="str">
        <f t="shared" si="6"/>
        <v/>
      </c>
      <c r="B45" s="71" t="str">
        <f t="shared" si="7"/>
        <v/>
      </c>
      <c r="C45" s="71" t="str">
        <f t="shared" ref="C45:C76" si="10">IF(A45="","",IF(B45-IF(A45="","",IF($E$9&gt;100/($C$3-A45+1),B45*$E$9,(B45-$C$4)/($C$3-A45+1)))&lt;$C$4,B45-$C$4,IF(A45="","",IF($E$9&gt;1/($C$3-A45+1),B45*$E$9,(B45-$C$4)/($C$3-A45+1)))))</f>
        <v/>
      </c>
      <c r="D45" s="71" t="str">
        <f t="shared" si="8"/>
        <v/>
      </c>
      <c r="E45" s="86" t="str">
        <f t="shared" si="9"/>
        <v/>
      </c>
      <c r="F45" s="5"/>
      <c r="G45" s="5"/>
    </row>
    <row r="46" spans="1:7" x14ac:dyDescent="0.2">
      <c r="A46" s="5" t="str">
        <f t="shared" si="6"/>
        <v/>
      </c>
      <c r="B46" s="71" t="str">
        <f t="shared" si="7"/>
        <v/>
      </c>
      <c r="C46" s="71" t="str">
        <f t="shared" si="10"/>
        <v/>
      </c>
      <c r="D46" s="71" t="str">
        <f t="shared" si="8"/>
        <v/>
      </c>
      <c r="E46" s="86" t="str">
        <f t="shared" si="9"/>
        <v/>
      </c>
      <c r="F46" s="5"/>
      <c r="G46" s="5"/>
    </row>
    <row r="47" spans="1:7" x14ac:dyDescent="0.2">
      <c r="A47" s="5" t="str">
        <f t="shared" si="6"/>
        <v/>
      </c>
      <c r="B47" s="71" t="str">
        <f t="shared" si="7"/>
        <v/>
      </c>
      <c r="C47" s="71" t="str">
        <f t="shared" si="10"/>
        <v/>
      </c>
      <c r="D47" s="71" t="str">
        <f t="shared" si="8"/>
        <v/>
      </c>
      <c r="E47" s="86" t="str">
        <f t="shared" si="9"/>
        <v/>
      </c>
      <c r="F47" s="5"/>
      <c r="G47" s="5"/>
    </row>
    <row r="48" spans="1:7" x14ac:dyDescent="0.2">
      <c r="A48" s="5" t="str">
        <f t="shared" si="6"/>
        <v/>
      </c>
      <c r="B48" s="71" t="str">
        <f t="shared" si="7"/>
        <v/>
      </c>
      <c r="C48" s="71" t="str">
        <f t="shared" si="10"/>
        <v/>
      </c>
      <c r="D48" s="71" t="str">
        <f t="shared" si="8"/>
        <v/>
      </c>
      <c r="E48" s="86" t="str">
        <f t="shared" si="9"/>
        <v/>
      </c>
      <c r="F48" s="5"/>
      <c r="G48" s="5"/>
    </row>
    <row r="49" spans="1:7" x14ac:dyDescent="0.2">
      <c r="A49" s="5" t="str">
        <f t="shared" si="6"/>
        <v/>
      </c>
      <c r="B49" s="71" t="str">
        <f t="shared" si="7"/>
        <v/>
      </c>
      <c r="C49" s="71" t="str">
        <f t="shared" si="10"/>
        <v/>
      </c>
      <c r="D49" s="71" t="str">
        <f t="shared" si="8"/>
        <v/>
      </c>
      <c r="E49" s="86" t="str">
        <f t="shared" si="9"/>
        <v/>
      </c>
      <c r="F49" s="5"/>
      <c r="G49" s="5"/>
    </row>
    <row r="50" spans="1:7" x14ac:dyDescent="0.2">
      <c r="A50" s="5" t="str">
        <f t="shared" si="6"/>
        <v/>
      </c>
      <c r="B50" s="71" t="str">
        <f t="shared" si="7"/>
        <v/>
      </c>
      <c r="C50" s="71" t="str">
        <f t="shared" si="10"/>
        <v/>
      </c>
      <c r="D50" s="71" t="str">
        <f t="shared" si="8"/>
        <v/>
      </c>
      <c r="E50" s="86" t="str">
        <f t="shared" si="9"/>
        <v/>
      </c>
      <c r="F50" s="5"/>
      <c r="G50" s="5"/>
    </row>
    <row r="51" spans="1:7" x14ac:dyDescent="0.2">
      <c r="A51" s="5" t="str">
        <f t="shared" si="6"/>
        <v/>
      </c>
      <c r="B51" s="71" t="str">
        <f t="shared" si="7"/>
        <v/>
      </c>
      <c r="C51" s="71" t="str">
        <f t="shared" si="10"/>
        <v/>
      </c>
      <c r="D51" s="71" t="str">
        <f t="shared" si="8"/>
        <v/>
      </c>
      <c r="E51" s="86" t="str">
        <f t="shared" si="9"/>
        <v/>
      </c>
      <c r="F51" s="5"/>
      <c r="G51" s="5"/>
    </row>
    <row r="52" spans="1:7" x14ac:dyDescent="0.2">
      <c r="A52" s="5" t="str">
        <f t="shared" si="6"/>
        <v/>
      </c>
      <c r="B52" s="71" t="str">
        <f t="shared" si="7"/>
        <v/>
      </c>
      <c r="C52" s="71" t="str">
        <f t="shared" si="10"/>
        <v/>
      </c>
      <c r="D52" s="71" t="str">
        <f t="shared" si="8"/>
        <v/>
      </c>
      <c r="E52" s="86" t="str">
        <f t="shared" si="9"/>
        <v/>
      </c>
      <c r="F52" s="5"/>
      <c r="G52" s="5"/>
    </row>
    <row r="53" spans="1:7" x14ac:dyDescent="0.2">
      <c r="A53" s="5" t="str">
        <f t="shared" si="6"/>
        <v/>
      </c>
      <c r="B53" s="71" t="str">
        <f t="shared" si="7"/>
        <v/>
      </c>
      <c r="C53" s="71" t="str">
        <f t="shared" si="10"/>
        <v/>
      </c>
      <c r="D53" s="71" t="str">
        <f t="shared" si="8"/>
        <v/>
      </c>
      <c r="E53" s="86" t="str">
        <f t="shared" si="9"/>
        <v/>
      </c>
      <c r="F53" s="5"/>
      <c r="G53" s="5"/>
    </row>
    <row r="54" spans="1:7" x14ac:dyDescent="0.2">
      <c r="A54" s="5" t="str">
        <f t="shared" si="6"/>
        <v/>
      </c>
      <c r="B54" s="71" t="str">
        <f t="shared" si="7"/>
        <v/>
      </c>
      <c r="C54" s="71" t="str">
        <f t="shared" si="10"/>
        <v/>
      </c>
      <c r="D54" s="71" t="str">
        <f t="shared" si="8"/>
        <v/>
      </c>
      <c r="E54" s="86" t="str">
        <f t="shared" si="9"/>
        <v/>
      </c>
      <c r="F54" s="5"/>
      <c r="G54" s="5"/>
    </row>
    <row r="55" spans="1:7" x14ac:dyDescent="0.2">
      <c r="A55" s="5" t="str">
        <f t="shared" si="6"/>
        <v/>
      </c>
      <c r="B55" s="71" t="str">
        <f t="shared" si="7"/>
        <v/>
      </c>
      <c r="C55" s="71" t="str">
        <f t="shared" si="10"/>
        <v/>
      </c>
      <c r="D55" s="71" t="str">
        <f t="shared" si="8"/>
        <v/>
      </c>
      <c r="E55" s="86" t="str">
        <f t="shared" si="9"/>
        <v/>
      </c>
      <c r="F55" s="5"/>
      <c r="G55" s="5"/>
    </row>
    <row r="56" spans="1:7" x14ac:dyDescent="0.2">
      <c r="A56" s="5" t="str">
        <f t="shared" si="6"/>
        <v/>
      </c>
      <c r="B56" s="71" t="str">
        <f t="shared" si="7"/>
        <v/>
      </c>
      <c r="C56" s="71" t="str">
        <f t="shared" si="10"/>
        <v/>
      </c>
      <c r="D56" s="71" t="str">
        <f t="shared" si="8"/>
        <v/>
      </c>
      <c r="E56" s="86" t="str">
        <f t="shared" si="9"/>
        <v/>
      </c>
      <c r="F56" s="5"/>
      <c r="G56" s="5"/>
    </row>
    <row r="57" spans="1:7" x14ac:dyDescent="0.2">
      <c r="A57" s="5" t="str">
        <f t="shared" si="6"/>
        <v/>
      </c>
      <c r="B57" s="71" t="str">
        <f t="shared" si="7"/>
        <v/>
      </c>
      <c r="C57" s="71" t="str">
        <f t="shared" si="10"/>
        <v/>
      </c>
      <c r="D57" s="71" t="str">
        <f t="shared" si="8"/>
        <v/>
      </c>
      <c r="E57" s="86" t="str">
        <f t="shared" si="9"/>
        <v/>
      </c>
      <c r="F57" s="5"/>
      <c r="G57" s="5"/>
    </row>
    <row r="58" spans="1:7" x14ac:dyDescent="0.2">
      <c r="A58" s="5" t="str">
        <f t="shared" si="6"/>
        <v/>
      </c>
      <c r="B58" s="71" t="str">
        <f t="shared" si="7"/>
        <v/>
      </c>
      <c r="C58" s="71" t="str">
        <f t="shared" si="10"/>
        <v/>
      </c>
      <c r="D58" s="71" t="str">
        <f t="shared" si="8"/>
        <v/>
      </c>
      <c r="E58" s="86" t="str">
        <f t="shared" si="9"/>
        <v/>
      </c>
      <c r="F58" s="5"/>
      <c r="G58" s="5"/>
    </row>
    <row r="59" spans="1:7" x14ac:dyDescent="0.2">
      <c r="A59" s="5" t="str">
        <f t="shared" si="6"/>
        <v/>
      </c>
      <c r="B59" s="71" t="str">
        <f t="shared" si="7"/>
        <v/>
      </c>
      <c r="C59" s="71" t="str">
        <f t="shared" si="10"/>
        <v/>
      </c>
      <c r="D59" s="71" t="str">
        <f t="shared" si="8"/>
        <v/>
      </c>
      <c r="E59" s="86" t="str">
        <f t="shared" si="9"/>
        <v/>
      </c>
      <c r="F59" s="5"/>
      <c r="G59" s="5"/>
    </row>
    <row r="60" spans="1:7" x14ac:dyDescent="0.2">
      <c r="A60" s="5" t="str">
        <f t="shared" si="6"/>
        <v/>
      </c>
      <c r="B60" s="71" t="str">
        <f t="shared" ref="B60:B75" si="11">IF(A60="","",D59)</f>
        <v/>
      </c>
      <c r="C60" s="71" t="str">
        <f t="shared" si="10"/>
        <v/>
      </c>
      <c r="D60" s="71" t="str">
        <f t="shared" ref="D60:D75" si="12">IF(A60="","",B60-C60)</f>
        <v/>
      </c>
      <c r="E60" s="86" t="str">
        <f t="shared" ref="E60:E75" si="13">IF(A60="","",C60*$C$5)</f>
        <v/>
      </c>
      <c r="F60" s="5"/>
      <c r="G60" s="5"/>
    </row>
    <row r="61" spans="1:7" x14ac:dyDescent="0.2">
      <c r="A61" s="5" t="str">
        <f t="shared" si="6"/>
        <v/>
      </c>
      <c r="B61" s="71" t="str">
        <f t="shared" si="11"/>
        <v/>
      </c>
      <c r="C61" s="71" t="str">
        <f t="shared" si="10"/>
        <v/>
      </c>
      <c r="D61" s="71" t="str">
        <f t="shared" si="12"/>
        <v/>
      </c>
      <c r="E61" s="86" t="str">
        <f t="shared" si="13"/>
        <v/>
      </c>
      <c r="F61" s="5"/>
      <c r="G61" s="5"/>
    </row>
    <row r="62" spans="1:7" x14ac:dyDescent="0.2">
      <c r="A62" s="5" t="str">
        <f t="shared" si="6"/>
        <v/>
      </c>
      <c r="B62" s="71" t="str">
        <f t="shared" si="11"/>
        <v/>
      </c>
      <c r="C62" s="71" t="str">
        <f t="shared" si="10"/>
        <v/>
      </c>
      <c r="D62" s="71" t="str">
        <f t="shared" si="12"/>
        <v/>
      </c>
      <c r="E62" s="86" t="str">
        <f t="shared" si="13"/>
        <v/>
      </c>
      <c r="F62" s="5"/>
      <c r="G62" s="5"/>
    </row>
    <row r="63" spans="1:7" x14ac:dyDescent="0.2">
      <c r="A63" s="5" t="str">
        <f t="shared" si="6"/>
        <v/>
      </c>
      <c r="B63" s="71" t="str">
        <f t="shared" si="11"/>
        <v/>
      </c>
      <c r="C63" s="71" t="str">
        <f t="shared" si="10"/>
        <v/>
      </c>
      <c r="D63" s="71" t="str">
        <f t="shared" si="12"/>
        <v/>
      </c>
      <c r="E63" s="86" t="str">
        <f t="shared" si="13"/>
        <v/>
      </c>
      <c r="F63" s="5"/>
      <c r="G63" s="5"/>
    </row>
    <row r="64" spans="1:7" x14ac:dyDescent="0.2">
      <c r="A64" s="5" t="str">
        <f t="shared" si="6"/>
        <v/>
      </c>
      <c r="B64" s="71" t="str">
        <f t="shared" si="11"/>
        <v/>
      </c>
      <c r="C64" s="71" t="str">
        <f t="shared" si="10"/>
        <v/>
      </c>
      <c r="D64" s="71" t="str">
        <f t="shared" si="12"/>
        <v/>
      </c>
      <c r="E64" s="86" t="str">
        <f t="shared" si="13"/>
        <v/>
      </c>
      <c r="F64" s="5"/>
      <c r="G64" s="5"/>
    </row>
    <row r="65" spans="1:7" x14ac:dyDescent="0.2">
      <c r="A65" s="5" t="str">
        <f t="shared" si="6"/>
        <v/>
      </c>
      <c r="B65" s="71" t="str">
        <f t="shared" si="11"/>
        <v/>
      </c>
      <c r="C65" s="71" t="str">
        <f t="shared" si="10"/>
        <v/>
      </c>
      <c r="D65" s="71" t="str">
        <f t="shared" si="12"/>
        <v/>
      </c>
      <c r="E65" s="86" t="str">
        <f t="shared" si="13"/>
        <v/>
      </c>
      <c r="F65" s="5"/>
      <c r="G65" s="5"/>
    </row>
    <row r="66" spans="1:7" x14ac:dyDescent="0.2">
      <c r="A66" s="5" t="str">
        <f t="shared" si="6"/>
        <v/>
      </c>
      <c r="B66" s="71" t="str">
        <f t="shared" si="11"/>
        <v/>
      </c>
      <c r="C66" s="71" t="str">
        <f t="shared" si="10"/>
        <v/>
      </c>
      <c r="D66" s="71" t="str">
        <f t="shared" si="12"/>
        <v/>
      </c>
      <c r="E66" s="86" t="str">
        <f t="shared" si="13"/>
        <v/>
      </c>
      <c r="F66" s="5"/>
      <c r="G66" s="5"/>
    </row>
    <row r="67" spans="1:7" x14ac:dyDescent="0.2">
      <c r="A67" s="5" t="str">
        <f t="shared" si="6"/>
        <v/>
      </c>
      <c r="B67" s="71" t="str">
        <f t="shared" si="11"/>
        <v/>
      </c>
      <c r="C67" s="71" t="str">
        <f t="shared" si="10"/>
        <v/>
      </c>
      <c r="D67" s="71" t="str">
        <f t="shared" si="12"/>
        <v/>
      </c>
      <c r="E67" s="86" t="str">
        <f t="shared" si="13"/>
        <v/>
      </c>
      <c r="F67" s="5"/>
      <c r="G67" s="5"/>
    </row>
    <row r="68" spans="1:7" x14ac:dyDescent="0.2">
      <c r="A68" s="5" t="str">
        <f t="shared" si="6"/>
        <v/>
      </c>
      <c r="B68" s="71" t="str">
        <f t="shared" si="11"/>
        <v/>
      </c>
      <c r="C68" s="71" t="str">
        <f t="shared" si="10"/>
        <v/>
      </c>
      <c r="D68" s="71" t="str">
        <f t="shared" si="12"/>
        <v/>
      </c>
      <c r="E68" s="86" t="str">
        <f t="shared" si="13"/>
        <v/>
      </c>
      <c r="F68" s="5"/>
      <c r="G68" s="5"/>
    </row>
    <row r="69" spans="1:7" x14ac:dyDescent="0.2">
      <c r="A69" s="5" t="str">
        <f t="shared" si="6"/>
        <v/>
      </c>
      <c r="B69" s="71" t="str">
        <f t="shared" si="11"/>
        <v/>
      </c>
      <c r="C69" s="71" t="str">
        <f t="shared" si="10"/>
        <v/>
      </c>
      <c r="D69" s="71" t="str">
        <f t="shared" si="12"/>
        <v/>
      </c>
      <c r="E69" s="86" t="str">
        <f t="shared" si="13"/>
        <v/>
      </c>
      <c r="F69" s="5"/>
      <c r="G69" s="5"/>
    </row>
    <row r="70" spans="1:7" x14ac:dyDescent="0.2">
      <c r="A70" s="5" t="str">
        <f t="shared" si="6"/>
        <v/>
      </c>
      <c r="B70" s="71" t="str">
        <f t="shared" si="11"/>
        <v/>
      </c>
      <c r="C70" s="71" t="str">
        <f t="shared" si="10"/>
        <v/>
      </c>
      <c r="D70" s="71" t="str">
        <f t="shared" si="12"/>
        <v/>
      </c>
      <c r="E70" s="86" t="str">
        <f t="shared" si="13"/>
        <v/>
      </c>
      <c r="F70" s="5"/>
      <c r="G70" s="5"/>
    </row>
    <row r="71" spans="1:7" x14ac:dyDescent="0.2">
      <c r="A71" s="5" t="str">
        <f t="shared" si="6"/>
        <v/>
      </c>
      <c r="B71" s="71" t="str">
        <f t="shared" si="11"/>
        <v/>
      </c>
      <c r="C71" s="71" t="str">
        <f t="shared" si="10"/>
        <v/>
      </c>
      <c r="D71" s="71" t="str">
        <f t="shared" si="12"/>
        <v/>
      </c>
      <c r="E71" s="86" t="str">
        <f t="shared" si="13"/>
        <v/>
      </c>
      <c r="F71" s="5"/>
      <c r="G71" s="5"/>
    </row>
    <row r="72" spans="1:7" x14ac:dyDescent="0.2">
      <c r="A72" s="5" t="str">
        <f t="shared" si="6"/>
        <v/>
      </c>
      <c r="B72" s="71" t="str">
        <f t="shared" si="11"/>
        <v/>
      </c>
      <c r="C72" s="71" t="str">
        <f t="shared" si="10"/>
        <v/>
      </c>
      <c r="D72" s="71" t="str">
        <f t="shared" si="12"/>
        <v/>
      </c>
      <c r="E72" s="86" t="str">
        <f t="shared" si="13"/>
        <v/>
      </c>
      <c r="F72" s="5"/>
      <c r="G72" s="5"/>
    </row>
    <row r="73" spans="1:7" x14ac:dyDescent="0.2">
      <c r="A73" s="5" t="str">
        <f t="shared" si="6"/>
        <v/>
      </c>
      <c r="B73" s="71" t="str">
        <f t="shared" si="11"/>
        <v/>
      </c>
      <c r="C73" s="71" t="str">
        <f t="shared" si="10"/>
        <v/>
      </c>
      <c r="D73" s="71" t="str">
        <f t="shared" si="12"/>
        <v/>
      </c>
      <c r="E73" s="86" t="str">
        <f t="shared" si="13"/>
        <v/>
      </c>
      <c r="F73" s="5"/>
      <c r="G73" s="5"/>
    </row>
    <row r="74" spans="1:7" x14ac:dyDescent="0.2">
      <c r="A74" s="5" t="str">
        <f t="shared" si="6"/>
        <v/>
      </c>
      <c r="B74" s="71" t="str">
        <f t="shared" si="11"/>
        <v/>
      </c>
      <c r="C74" s="71" t="str">
        <f t="shared" si="10"/>
        <v/>
      </c>
      <c r="D74" s="71" t="str">
        <f t="shared" si="12"/>
        <v/>
      </c>
      <c r="E74" s="86" t="str">
        <f t="shared" si="13"/>
        <v/>
      </c>
      <c r="F74" s="5"/>
      <c r="G74" s="5"/>
    </row>
    <row r="75" spans="1:7" x14ac:dyDescent="0.2">
      <c r="A75" s="5" t="str">
        <f t="shared" si="6"/>
        <v/>
      </c>
      <c r="B75" s="71" t="str">
        <f t="shared" si="11"/>
        <v/>
      </c>
      <c r="C75" s="71" t="str">
        <f t="shared" si="10"/>
        <v/>
      </c>
      <c r="D75" s="71" t="str">
        <f t="shared" si="12"/>
        <v/>
      </c>
      <c r="E75" s="86" t="str">
        <f t="shared" si="13"/>
        <v/>
      </c>
      <c r="F75" s="5"/>
      <c r="G75" s="5"/>
    </row>
    <row r="76" spans="1:7" x14ac:dyDescent="0.2">
      <c r="A76" s="5" t="str">
        <f t="shared" ref="A76:A91" si="14">IF(A75="","",IF(A75+1&gt;$C$3,"",A75+1))</f>
        <v/>
      </c>
      <c r="B76" s="71" t="str">
        <f t="shared" ref="B76:B91" si="15">IF(A76="","",D75)</f>
        <v/>
      </c>
      <c r="C76" s="71" t="str">
        <f t="shared" si="10"/>
        <v/>
      </c>
      <c r="D76" s="71" t="str">
        <f t="shared" ref="D76:D91" si="16">IF(A76="","",B76-C76)</f>
        <v/>
      </c>
      <c r="E76" s="86" t="str">
        <f t="shared" ref="E76:E91" si="17">IF(A76="","",C76*$C$5)</f>
        <v/>
      </c>
      <c r="F76" s="5"/>
      <c r="G76" s="5"/>
    </row>
    <row r="77" spans="1:7" x14ac:dyDescent="0.2">
      <c r="A77" s="5" t="str">
        <f t="shared" si="14"/>
        <v/>
      </c>
      <c r="B77" s="71" t="str">
        <f t="shared" si="15"/>
        <v/>
      </c>
      <c r="C77" s="71" t="str">
        <f t="shared" ref="C77:C91" si="18">IF(A77="","",IF(B77-IF(A77="","",IF($E$9&gt;100/($C$3-A77+1),B77*$E$9,(B77-$C$4)/($C$3-A77+1)))&lt;$C$4,B77-$C$4,IF(A77="","",IF($E$9&gt;1/($C$3-A77+1),B77*$E$9,(B77-$C$4)/($C$3-A77+1)))))</f>
        <v/>
      </c>
      <c r="D77" s="71" t="str">
        <f t="shared" si="16"/>
        <v/>
      </c>
      <c r="E77" s="86" t="str">
        <f t="shared" si="17"/>
        <v/>
      </c>
      <c r="F77" s="5"/>
      <c r="G77" s="5"/>
    </row>
    <row r="78" spans="1:7" x14ac:dyDescent="0.2">
      <c r="A78" s="5" t="str">
        <f t="shared" si="14"/>
        <v/>
      </c>
      <c r="B78" s="71" t="str">
        <f t="shared" si="15"/>
        <v/>
      </c>
      <c r="C78" s="71" t="str">
        <f t="shared" si="18"/>
        <v/>
      </c>
      <c r="D78" s="71" t="str">
        <f t="shared" si="16"/>
        <v/>
      </c>
      <c r="E78" s="86" t="str">
        <f t="shared" si="17"/>
        <v/>
      </c>
      <c r="F78" s="5"/>
      <c r="G78" s="5"/>
    </row>
    <row r="79" spans="1:7" x14ac:dyDescent="0.2">
      <c r="A79" s="5" t="str">
        <f t="shared" si="14"/>
        <v/>
      </c>
      <c r="B79" s="71" t="str">
        <f t="shared" si="15"/>
        <v/>
      </c>
      <c r="C79" s="71" t="str">
        <f t="shared" si="18"/>
        <v/>
      </c>
      <c r="D79" s="71" t="str">
        <f t="shared" si="16"/>
        <v/>
      </c>
      <c r="E79" s="86" t="str">
        <f t="shared" si="17"/>
        <v/>
      </c>
      <c r="F79" s="5"/>
      <c r="G79" s="5"/>
    </row>
    <row r="80" spans="1:7" x14ac:dyDescent="0.2">
      <c r="A80" s="5" t="str">
        <f t="shared" si="14"/>
        <v/>
      </c>
      <c r="B80" s="71" t="str">
        <f t="shared" si="15"/>
        <v/>
      </c>
      <c r="C80" s="71" t="str">
        <f t="shared" si="18"/>
        <v/>
      </c>
      <c r="D80" s="71" t="str">
        <f t="shared" si="16"/>
        <v/>
      </c>
      <c r="E80" s="86" t="str">
        <f t="shared" si="17"/>
        <v/>
      </c>
      <c r="F80" s="5"/>
      <c r="G80" s="5"/>
    </row>
    <row r="81" spans="1:7" x14ac:dyDescent="0.2">
      <c r="A81" s="5" t="str">
        <f t="shared" si="14"/>
        <v/>
      </c>
      <c r="B81" s="71" t="str">
        <f t="shared" si="15"/>
        <v/>
      </c>
      <c r="C81" s="71" t="str">
        <f t="shared" si="18"/>
        <v/>
      </c>
      <c r="D81" s="71" t="str">
        <f t="shared" si="16"/>
        <v/>
      </c>
      <c r="E81" s="86" t="str">
        <f t="shared" si="17"/>
        <v/>
      </c>
      <c r="F81" s="5"/>
      <c r="G81" s="5"/>
    </row>
    <row r="82" spans="1:7" x14ac:dyDescent="0.2">
      <c r="A82" s="5" t="str">
        <f t="shared" si="14"/>
        <v/>
      </c>
      <c r="B82" s="71" t="str">
        <f t="shared" si="15"/>
        <v/>
      </c>
      <c r="C82" s="71" t="str">
        <f t="shared" si="18"/>
        <v/>
      </c>
      <c r="D82" s="71" t="str">
        <f t="shared" si="16"/>
        <v/>
      </c>
      <c r="E82" s="86" t="str">
        <f t="shared" si="17"/>
        <v/>
      </c>
      <c r="F82" s="5"/>
      <c r="G82" s="5"/>
    </row>
    <row r="83" spans="1:7" x14ac:dyDescent="0.2">
      <c r="A83" s="5" t="str">
        <f t="shared" si="14"/>
        <v/>
      </c>
      <c r="B83" s="71" t="str">
        <f t="shared" si="15"/>
        <v/>
      </c>
      <c r="C83" s="71" t="str">
        <f t="shared" si="18"/>
        <v/>
      </c>
      <c r="D83" s="71" t="str">
        <f t="shared" si="16"/>
        <v/>
      </c>
      <c r="E83" s="86" t="str">
        <f t="shared" si="17"/>
        <v/>
      </c>
      <c r="F83" s="5"/>
      <c r="G83" s="5"/>
    </row>
    <row r="84" spans="1:7" x14ac:dyDescent="0.2">
      <c r="A84" s="5" t="str">
        <f t="shared" si="14"/>
        <v/>
      </c>
      <c r="B84" s="71" t="str">
        <f t="shared" si="15"/>
        <v/>
      </c>
      <c r="C84" s="71" t="str">
        <f t="shared" si="18"/>
        <v/>
      </c>
      <c r="D84" s="71" t="str">
        <f t="shared" si="16"/>
        <v/>
      </c>
      <c r="E84" s="86" t="str">
        <f t="shared" si="17"/>
        <v/>
      </c>
      <c r="F84" s="5"/>
      <c r="G84" s="5"/>
    </row>
    <row r="85" spans="1:7" x14ac:dyDescent="0.2">
      <c r="A85" s="5" t="str">
        <f t="shared" si="14"/>
        <v/>
      </c>
      <c r="B85" s="71" t="str">
        <f t="shared" si="15"/>
        <v/>
      </c>
      <c r="C85" s="71" t="str">
        <f t="shared" si="18"/>
        <v/>
      </c>
      <c r="D85" s="71" t="str">
        <f t="shared" si="16"/>
        <v/>
      </c>
      <c r="E85" s="86" t="str">
        <f t="shared" si="17"/>
        <v/>
      </c>
      <c r="F85" s="5"/>
      <c r="G85" s="5"/>
    </row>
    <row r="86" spans="1:7" x14ac:dyDescent="0.2">
      <c r="A86" s="5" t="str">
        <f t="shared" si="14"/>
        <v/>
      </c>
      <c r="B86" s="71" t="str">
        <f t="shared" si="15"/>
        <v/>
      </c>
      <c r="C86" s="71" t="str">
        <f t="shared" si="18"/>
        <v/>
      </c>
      <c r="D86" s="71" t="str">
        <f t="shared" si="16"/>
        <v/>
      </c>
      <c r="E86" s="86" t="str">
        <f t="shared" si="17"/>
        <v/>
      </c>
      <c r="F86" s="5"/>
      <c r="G86" s="5"/>
    </row>
    <row r="87" spans="1:7" x14ac:dyDescent="0.2">
      <c r="A87" s="5" t="str">
        <f t="shared" si="14"/>
        <v/>
      </c>
      <c r="B87" s="71" t="str">
        <f t="shared" si="15"/>
        <v/>
      </c>
      <c r="C87" s="71" t="str">
        <f t="shared" si="18"/>
        <v/>
      </c>
      <c r="D87" s="71" t="str">
        <f t="shared" si="16"/>
        <v/>
      </c>
      <c r="E87" s="86" t="str">
        <f t="shared" si="17"/>
        <v/>
      </c>
      <c r="F87" s="5"/>
      <c r="G87" s="5"/>
    </row>
    <row r="88" spans="1:7" x14ac:dyDescent="0.2">
      <c r="A88" s="5" t="str">
        <f t="shared" si="14"/>
        <v/>
      </c>
      <c r="B88" s="71" t="str">
        <f t="shared" si="15"/>
        <v/>
      </c>
      <c r="C88" s="71" t="str">
        <f t="shared" si="18"/>
        <v/>
      </c>
      <c r="D88" s="71" t="str">
        <f t="shared" si="16"/>
        <v/>
      </c>
      <c r="E88" s="86" t="str">
        <f t="shared" si="17"/>
        <v/>
      </c>
      <c r="F88" s="5"/>
      <c r="G88" s="5"/>
    </row>
    <row r="89" spans="1:7" x14ac:dyDescent="0.2">
      <c r="A89" s="5" t="str">
        <f t="shared" si="14"/>
        <v/>
      </c>
      <c r="B89" s="71" t="str">
        <f t="shared" si="15"/>
        <v/>
      </c>
      <c r="C89" s="71" t="str">
        <f t="shared" si="18"/>
        <v/>
      </c>
      <c r="D89" s="71" t="str">
        <f t="shared" si="16"/>
        <v/>
      </c>
      <c r="E89" s="86" t="str">
        <f t="shared" si="17"/>
        <v/>
      </c>
      <c r="F89" s="5"/>
      <c r="G89" s="5"/>
    </row>
    <row r="90" spans="1:7" x14ac:dyDescent="0.2">
      <c r="A90" s="5" t="str">
        <f t="shared" si="14"/>
        <v/>
      </c>
      <c r="B90" s="71" t="str">
        <f t="shared" si="15"/>
        <v/>
      </c>
      <c r="C90" s="71" t="str">
        <f t="shared" si="18"/>
        <v/>
      </c>
      <c r="D90" s="71" t="str">
        <f t="shared" si="16"/>
        <v/>
      </c>
      <c r="E90" s="86" t="str">
        <f t="shared" si="17"/>
        <v/>
      </c>
      <c r="F90" s="5"/>
      <c r="G90" s="5"/>
    </row>
    <row r="91" spans="1:7" x14ac:dyDescent="0.2">
      <c r="A91" s="5" t="str">
        <f t="shared" si="14"/>
        <v/>
      </c>
      <c r="B91" s="71" t="str">
        <f t="shared" si="15"/>
        <v/>
      </c>
      <c r="C91" s="71" t="str">
        <f t="shared" si="18"/>
        <v/>
      </c>
      <c r="D91" s="71" t="str">
        <f t="shared" si="16"/>
        <v/>
      </c>
      <c r="E91" s="86" t="str">
        <f t="shared" si="17"/>
        <v/>
      </c>
      <c r="F91" s="5"/>
      <c r="G91" s="5"/>
    </row>
  </sheetData>
  <phoneticPr fontId="6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horizontalDpi="4294967292" verticalDpi="4294967292" r:id="rId1"/>
  <headerFooter alignWithMargins="0">
    <oddHeader>&amp;C&amp;F       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15</vt:i4>
      </vt:variant>
    </vt:vector>
  </HeadingPairs>
  <TitlesOfParts>
    <vt:vector size="34" baseType="lpstr">
      <vt:lpstr>Übersicht</vt:lpstr>
      <vt:lpstr>Beisp. 5.1.1 u. 5.2.1</vt:lpstr>
      <vt:lpstr>Beisp. 5.2.2</vt:lpstr>
      <vt:lpstr>Beisp. 5.3.1 u. 5.3.2</vt:lpstr>
      <vt:lpstr>Beisp. 5.4.1</vt:lpstr>
      <vt:lpstr>Beisp. 5.5.1</vt:lpstr>
      <vt:lpstr>Beisp. 5.6.1</vt:lpstr>
      <vt:lpstr>Beisp. 5.7.1</vt:lpstr>
      <vt:lpstr>Beisp. 5.7.2</vt:lpstr>
      <vt:lpstr>Aufg. 5.2</vt:lpstr>
      <vt:lpstr>Aufg. 5.3</vt:lpstr>
      <vt:lpstr>Aufg. 5.4</vt:lpstr>
      <vt:lpstr>Aufg. 5.5</vt:lpstr>
      <vt:lpstr>Aufg. 5.6</vt:lpstr>
      <vt:lpstr>Aufg. 5.7</vt:lpstr>
      <vt:lpstr>Aufg. 5.8</vt:lpstr>
      <vt:lpstr>Aufg. 5.9a</vt:lpstr>
      <vt:lpstr>Aufg. 5.9b und c</vt:lpstr>
      <vt:lpstr>Digitale Abschreibung (Zusatz)</vt:lpstr>
      <vt:lpstr>'Aufg. 5.4'!Jahr</vt:lpstr>
      <vt:lpstr>'Aufg. 5.5'!Jahr</vt:lpstr>
      <vt:lpstr>'Beisp. 5.7.1'!Jahr</vt:lpstr>
      <vt:lpstr>'Aufg. 5.4'!K0</vt:lpstr>
      <vt:lpstr>'Aufg. 5.5'!K0</vt:lpstr>
      <vt:lpstr>K0</vt:lpstr>
      <vt:lpstr>'Aufg. 5.4'!KN</vt:lpstr>
      <vt:lpstr>'Aufg. 5.5'!KN</vt:lpstr>
      <vt:lpstr>KN</vt:lpstr>
      <vt:lpstr>'Aufg. 5.4'!N</vt:lpstr>
      <vt:lpstr>'Aufg. 5.5'!N</vt:lpstr>
      <vt:lpstr>N</vt:lpstr>
      <vt:lpstr>'Aufg. 5.4'!p</vt:lpstr>
      <vt:lpstr>'Aufg. 5.5'!p</vt:lpstr>
      <vt:lpstr>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Praktische Finanzmathematik</dc:title>
  <dc:subject>Kapitel 5</dc:subject>
  <dc:creator>Pfeifer</dc:creator>
  <cp:lastModifiedBy>ap</cp:lastModifiedBy>
  <dcterms:created xsi:type="dcterms:W3CDTF">1999-09-11T12:26:07Z</dcterms:created>
  <dcterms:modified xsi:type="dcterms:W3CDTF">2016-01-08T16:30:10Z</dcterms:modified>
</cp:coreProperties>
</file>